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O:\OoP\FLOOD-PLANNING\04_RegionalFloodPlanning\2028RFP_Cycle2\2028RFP_03_Contract Documents\08_Payment Request Forms\"/>
    </mc:Choice>
  </mc:AlternateContent>
  <xr:revisionPtr revIDLastSave="0" documentId="8_{00746D09-E043-441B-B341-B50C452C8E34}" xr6:coauthVersionLast="47" xr6:coauthVersionMax="47" xr10:uidLastSave="{00000000-0000-0000-0000-000000000000}"/>
  <bookViews>
    <workbookView xWindow="-28920" yWindow="-120" windowWidth="29040" windowHeight="15720" tabRatio="738" firstSheet="1" activeTab="3" xr2:uid="{00000000-000D-0000-FFFF-FFFF00000000}"/>
  </bookViews>
  <sheets>
    <sheet name="Specs" sheetId="23" state="hidden" r:id="rId1"/>
    <sheet name="Payment Request FORM" sheetId="20" r:id="rId2"/>
    <sheet name="Invoice Ledger" sheetId="2" r:id="rId3"/>
    <sheet name="Task Ledger" sheetId="24" r:id="rId4"/>
    <sheet name="Inkind Expenses" sheetId="30" state="hidden" r:id="rId5"/>
    <sheet name="Disallowed Invoices" sheetId="7" state="hidden" r:id="rId6"/>
    <sheet name="Proof of Payment" sheetId="29" state="hidden" r:id="rId7"/>
    <sheet name="Payment Request Summary" sheetId="6" state="hidden" r:id="rId8"/>
    <sheet name="EXPENSE BUDGET" sheetId="13" state="hidden" r:id="rId9"/>
    <sheet name="TASK BUDGET" sheetId="25" state="hidden" r:id="rId10"/>
    <sheet name="Payment Checklist" sheetId="15" state="hidden" r:id="rId11"/>
    <sheet name="Letty's Checklist" sheetId="26" state="hidden" r:id="rId12"/>
    <sheet name="Budget Drop Downs" sheetId="22" state="hidden" r:id="rId13"/>
    <sheet name="Contract Type Drop Downs" sheetId="27" state="hidden" r:id="rId14"/>
    <sheet name="Required Documentation" sheetId="28" state="hidden" r:id="rId15"/>
  </sheets>
  <externalReferences>
    <externalReference r:id="rId16"/>
  </externalReferences>
  <definedNames>
    <definedName name="_xlnm._FilterDatabase" localSheetId="2" hidden="1">'Invoice Ledger'!$A$4:$J$194</definedName>
    <definedName name="_xlnm._FilterDatabase" localSheetId="7" hidden="1">'Payment Request Summary'!$A$4:$L$4</definedName>
    <definedName name="_xlnm._FilterDatabase" localSheetId="6" hidden="1">'Proof of Payment'!$A$4:$C$4</definedName>
    <definedName name="_xlnm._FilterDatabase" localSheetId="3" hidden="1">'Task Ledger'!$B$4:$D$96</definedName>
    <definedName name="ApprovedExpenseAmount" localSheetId="0">'Invoice Ledger'!$G$4:$G$204</definedName>
    <definedName name="BudgetCategories" localSheetId="4">'[1]Budget Drop Downs'!$A$1:$A$78</definedName>
    <definedName name="BudgetCategories" localSheetId="0">'Budget Drop Downs'!$A$1:$A$83</definedName>
    <definedName name="BudgetCategories">'Budget Drop Downs'!$A$1:$A$83</definedName>
    <definedName name="CertifiedAmount">'Payment Request Summary'!$D$6:$D$31</definedName>
    <definedName name="ContractTypes" localSheetId="4">'[1]Contract Type Drop Downs'!$A$1:$A$27</definedName>
    <definedName name="ContractTypes">'Contract Type Drop Downs'!$A$1:$A$27</definedName>
    <definedName name="ExpenseApprovedAmount" localSheetId="4">'[1]Invoice Ledger'!$G$4:$G$102</definedName>
    <definedName name="ExpenseApprovedAmount">'Invoice Ledger'!$G$4:$G$204</definedName>
    <definedName name="ExpenseBudgetSummary" localSheetId="4">'[1]Invoice Ledger'!$H$4:$H$102</definedName>
    <definedName name="ExpenseBudgetSummary" localSheetId="0">'Invoice Ledger'!$H$4:$H$204</definedName>
    <definedName name="ExpenseBudgetSummary">'Invoice Ledger'!$H$4:$H$204</definedName>
    <definedName name="FederalShare" localSheetId="4">'[1]Payment Request Summary'!$G$6:$G$32</definedName>
    <definedName name="FederalShare" localSheetId="0">'Payment Request Summary'!$G$6:$G$31</definedName>
    <definedName name="FederalShare">'Payment Request Summary'!$G$6:$G$31</definedName>
    <definedName name="InvoicePaymentRequestNumber" localSheetId="4">'[1]Invoice Ledger'!$A$4:$A$102</definedName>
    <definedName name="InvoicePaymentRequestNumber" localSheetId="0">'Invoice Ledger'!$A$4:$A$204</definedName>
    <definedName name="InvoicePaymentRequestNumber">'Invoice Ledger'!$A$4:$A$204</definedName>
    <definedName name="LocalCash">'Payment Request Summary'!$G$6:$G$31</definedName>
    <definedName name="LocalInKind" localSheetId="4">'[1]Payment Request Summary'!$H$6:$H$32</definedName>
    <definedName name="LocalInKind">'Payment Request Summary'!$H$6:$H$31</definedName>
    <definedName name="LocalInkindPercent" localSheetId="4">[1]Specs!$B$29</definedName>
    <definedName name="LocalInkindPercent">Specs!$B$27</definedName>
    <definedName name="LocalShare">'Payment Request Summary'!$G$6:$H$31</definedName>
    <definedName name="LocalSharePercent" localSheetId="4">[1]Specs!$E$27</definedName>
    <definedName name="LocalSharePercent">Specs!$E$25</definedName>
    <definedName name="PaymentReport" localSheetId="0">'Payment Request Summary'!$A$6:$A$31</definedName>
    <definedName name="PaymentReport">'Payment Request Summary'!$A$6:$A$31</definedName>
    <definedName name="_xlnm.Print_Area" localSheetId="8">'EXPENSE BUDGET'!$A$1:$G$27</definedName>
    <definedName name="_xlnm.Print_Area" localSheetId="2">'Invoice Ledger'!$A$29:$J$36</definedName>
    <definedName name="_xlnm.Print_Area" localSheetId="1">'Payment Request FORM'!$A$1:$G$40</definedName>
    <definedName name="_xlnm.Print_Area" localSheetId="7">'Payment Request Summary'!$A$1:$O$33</definedName>
    <definedName name="_xlnm.Print_Area" localSheetId="0">Specs!$A$1:$E$30</definedName>
    <definedName name="_xlnm.Print_Area" localSheetId="9">'TASK BUDGET'!$A$1:$G$28</definedName>
    <definedName name="_xlnm.Print_Area" localSheetId="3">'Task Ledger'!$A$5:$D$19</definedName>
    <definedName name="_xlnm.Print_Titles" localSheetId="5">'Disallowed Invoices'!$1:$4</definedName>
    <definedName name="_xlnm.Print_Titles" localSheetId="2">'Invoice Ledger'!$1:$4</definedName>
    <definedName name="_xlnm.Print_Titles" localSheetId="3">'Task Ledger'!$1:$4</definedName>
    <definedName name="RequestedAmount" localSheetId="4">'[1]Invoice Ledger'!$F$4:$F$102</definedName>
    <definedName name="RequestedAmount" localSheetId="0">'Invoice Ledger'!$F$4:$F$204</definedName>
    <definedName name="RequestedAmount">'Invoice Ledger'!$F$4:$F$204</definedName>
    <definedName name="RequiredDocuments" localSheetId="4">'[1]Required Documentation'!$A$1:$A$7</definedName>
    <definedName name="RequiredDocuments">'Required Documentation'!$A$1:$A$7</definedName>
    <definedName name="Retainage" localSheetId="4">'[1]Payment Request Summary'!$J$6:$J$32</definedName>
    <definedName name="Retainage">'Payment Request Summary'!$J$6:$J$31</definedName>
    <definedName name="RetainagePercent" localSheetId="4">[1]Specs!$B$23</definedName>
    <definedName name="RetainagePercent">Specs!$B$21</definedName>
    <definedName name="StateShare" localSheetId="0">'Payment Request Summary'!$H$6:$H$31</definedName>
    <definedName name="StateShare">'Payment Request Summary'!$H$6:$H$31</definedName>
    <definedName name="TaskApprovedAmount" localSheetId="4">'[1]Task Ledger'!$D$5:$D$174</definedName>
    <definedName name="TaskApprovedAmount">'Task Ledger'!$D$5:$D$174</definedName>
    <definedName name="TaskBudgetSummary" localSheetId="4">'[1]Task Ledger'!$B$5:$B$174</definedName>
    <definedName name="TaskBudgetSummary">'Task Ledger'!$B$5:$B$174</definedName>
    <definedName name="TaskNumberSummary" localSheetId="4">'[1]Task Ledger'!$B$5:$B$174</definedName>
    <definedName name="TaskNumberSummary">'Task Ledger'!$B$5:$B$174</definedName>
    <definedName name="TaskRequestNumber" localSheetId="3">'Task Ledger'!#REF!</definedName>
    <definedName name="TWDBShare" localSheetId="4">'[1]Payment Request Summary'!$I$6:$I$32</definedName>
    <definedName name="TWDBShare">'Payment Request Summary'!$I$6:$I$31</definedName>
    <definedName name="TWDBSharePercent" localSheetId="4">[1]Specs!$E$25</definedName>
    <definedName name="TWDBSharePercent">Specs!$E$23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 i="20" l="1"/>
  <c r="F16" i="20" l="1"/>
  <c r="G16" i="20" s="1"/>
  <c r="G8" i="20" s="1"/>
  <c r="E29" i="30" l="1"/>
  <c r="E30" i="30"/>
  <c r="E31" i="30"/>
  <c r="E32" i="30"/>
  <c r="E33" i="30"/>
  <c r="E34" i="30"/>
  <c r="E35" i="30"/>
  <c r="E25" i="30"/>
  <c r="E26" i="30"/>
  <c r="E27" i="30"/>
  <c r="E28" i="30"/>
  <c r="C36" i="30"/>
  <c r="D36" i="30"/>
  <c r="E38" i="30"/>
  <c r="E39" i="30"/>
  <c r="E40" i="30"/>
  <c r="E41" i="30"/>
  <c r="E42" i="30"/>
  <c r="E43" i="30"/>
  <c r="E44" i="30"/>
  <c r="E45" i="30"/>
  <c r="C46" i="30"/>
  <c r="D46" i="30"/>
  <c r="E14" i="30"/>
  <c r="E13" i="30"/>
  <c r="E21" i="30"/>
  <c r="E11" i="23"/>
  <c r="C15" i="6"/>
  <c r="E46" i="30" l="1"/>
  <c r="E36" i="30"/>
  <c r="E16" i="30"/>
  <c r="E22" i="30" s="1"/>
  <c r="B18" i="20"/>
  <c r="D30" i="6"/>
  <c r="E30" i="6" s="1"/>
  <c r="C30" i="6"/>
  <c r="D29" i="6"/>
  <c r="E29" i="6" s="1"/>
  <c r="C29" i="6"/>
  <c r="D28" i="6"/>
  <c r="E28" i="6" s="1"/>
  <c r="C28" i="6"/>
  <c r="D27" i="6"/>
  <c r="E27" i="6" s="1"/>
  <c r="C27" i="6"/>
  <c r="D26" i="6"/>
  <c r="E26" i="6" s="1"/>
  <c r="C26" i="6"/>
  <c r="D25" i="6"/>
  <c r="E25" i="6" s="1"/>
  <c r="C25" i="6"/>
  <c r="D24" i="6"/>
  <c r="E24" i="6" s="1"/>
  <c r="C24" i="6"/>
  <c r="D23" i="6"/>
  <c r="E23" i="6" s="1"/>
  <c r="C23" i="6"/>
  <c r="D22" i="6"/>
  <c r="E22" i="6" s="1"/>
  <c r="C22" i="6"/>
  <c r="D21" i="6"/>
  <c r="E21" i="6" s="1"/>
  <c r="C21" i="6"/>
  <c r="D20" i="6"/>
  <c r="E20" i="6" s="1"/>
  <c r="C20" i="6"/>
  <c r="D19" i="6"/>
  <c r="E19" i="6" s="1"/>
  <c r="C19" i="6"/>
  <c r="D18" i="6"/>
  <c r="E18" i="6" s="1"/>
  <c r="C18" i="6"/>
  <c r="D17" i="6"/>
  <c r="E17" i="6" s="1"/>
  <c r="C17" i="6"/>
  <c r="D16" i="6"/>
  <c r="E16" i="6" s="1"/>
  <c r="C16" i="6"/>
  <c r="D15" i="6"/>
  <c r="E15" i="6" s="1"/>
  <c r="D14" i="6"/>
  <c r="E14" i="6" s="1"/>
  <c r="C14" i="6"/>
  <c r="D13" i="6"/>
  <c r="E13" i="6" s="1"/>
  <c r="C13" i="6"/>
  <c r="D12" i="6"/>
  <c r="E12" i="6" s="1"/>
  <c r="C12" i="6"/>
  <c r="D11" i="6"/>
  <c r="E11" i="6" s="1"/>
  <c r="C11" i="6"/>
  <c r="D10" i="6"/>
  <c r="E10" i="6" s="1"/>
  <c r="C10" i="6"/>
  <c r="C28" i="29"/>
  <c r="G24" i="13" l="1"/>
  <c r="G25" i="25" l="1"/>
  <c r="G24" i="25"/>
  <c r="G23" i="25"/>
  <c r="G23" i="13"/>
  <c r="G22" i="13"/>
  <c r="G21" i="13"/>
  <c r="G20" i="13"/>
  <c r="G19" i="13"/>
  <c r="E23" i="23"/>
  <c r="E29" i="23"/>
  <c r="E27" i="23"/>
  <c r="B25" i="23"/>
  <c r="E13" i="20"/>
  <c r="E28" i="25"/>
  <c r="G26" i="25"/>
  <c r="G22" i="25"/>
  <c r="G21" i="25"/>
  <c r="G20" i="25"/>
  <c r="G19" i="25"/>
  <c r="G18" i="25"/>
  <c r="G17" i="25"/>
  <c r="G16" i="25"/>
  <c r="G15" i="25"/>
  <c r="G14" i="25"/>
  <c r="G13" i="25"/>
  <c r="G12" i="25"/>
  <c r="G11" i="25"/>
  <c r="G10" i="25"/>
  <c r="G9" i="25"/>
  <c r="G8" i="25"/>
  <c r="G7" i="25"/>
  <c r="E27" i="13"/>
  <c r="B32" i="6" l="1"/>
  <c r="E25" i="23"/>
  <c r="D13" i="20"/>
  <c r="F14" i="6" l="1"/>
  <c r="F18" i="6"/>
  <c r="F20" i="6"/>
  <c r="F22" i="6"/>
  <c r="F25" i="6"/>
  <c r="F27" i="6"/>
  <c r="F29" i="6"/>
  <c r="F10" i="6"/>
  <c r="F13" i="6"/>
  <c r="F17" i="6"/>
  <c r="F12" i="6"/>
  <c r="F16" i="6"/>
  <c r="F19" i="6"/>
  <c r="F21" i="6"/>
  <c r="F24" i="6"/>
  <c r="F26" i="6"/>
  <c r="F28" i="6"/>
  <c r="F30" i="6"/>
  <c r="F11" i="6"/>
  <c r="F15" i="6"/>
  <c r="F23" i="6"/>
  <c r="C7" i="6"/>
  <c r="D7" i="6"/>
  <c r="C8" i="6"/>
  <c r="D8" i="6"/>
  <c r="C9" i="6"/>
  <c r="D9" i="6"/>
  <c r="B3" i="24"/>
  <c r="G15" i="6" l="1"/>
  <c r="I15" i="6"/>
  <c r="J15" i="6" s="1"/>
  <c r="K15" i="6" s="1"/>
  <c r="G30" i="6"/>
  <c r="I30" i="6"/>
  <c r="J30" i="6" s="1"/>
  <c r="K30" i="6" s="1"/>
  <c r="G26" i="6"/>
  <c r="I26" i="6"/>
  <c r="J26" i="6" s="1"/>
  <c r="K26" i="6" s="1"/>
  <c r="G21" i="6"/>
  <c r="I21" i="6"/>
  <c r="J21" i="6" s="1"/>
  <c r="K21" i="6" s="1"/>
  <c r="G16" i="6"/>
  <c r="I16" i="6"/>
  <c r="J16" i="6" s="1"/>
  <c r="K16" i="6" s="1"/>
  <c r="G17" i="6"/>
  <c r="I17" i="6"/>
  <c r="J17" i="6" s="1"/>
  <c r="K17" i="6" s="1"/>
  <c r="G10" i="6"/>
  <c r="I10" i="6"/>
  <c r="J10" i="6" s="1"/>
  <c r="K10" i="6" s="1"/>
  <c r="G27" i="6"/>
  <c r="I27" i="6"/>
  <c r="J27" i="6" s="1"/>
  <c r="K27" i="6" s="1"/>
  <c r="G22" i="6"/>
  <c r="I22" i="6"/>
  <c r="J22" i="6" s="1"/>
  <c r="K22" i="6" s="1"/>
  <c r="G18" i="6"/>
  <c r="I18" i="6"/>
  <c r="J18" i="6" s="1"/>
  <c r="K18" i="6" s="1"/>
  <c r="G23" i="6"/>
  <c r="I23" i="6"/>
  <c r="J23" i="6" s="1"/>
  <c r="K23" i="6" s="1"/>
  <c r="G11" i="6"/>
  <c r="I11" i="6"/>
  <c r="J11" i="6" s="1"/>
  <c r="K11" i="6" s="1"/>
  <c r="G28" i="6"/>
  <c r="I28" i="6"/>
  <c r="J28" i="6" s="1"/>
  <c r="K28" i="6" s="1"/>
  <c r="G24" i="6"/>
  <c r="I24" i="6"/>
  <c r="J24" i="6" s="1"/>
  <c r="K24" i="6" s="1"/>
  <c r="G19" i="6"/>
  <c r="I19" i="6"/>
  <c r="J19" i="6" s="1"/>
  <c r="K19" i="6" s="1"/>
  <c r="G12" i="6"/>
  <c r="I12" i="6"/>
  <c r="J12" i="6" s="1"/>
  <c r="K12" i="6" s="1"/>
  <c r="G13" i="6"/>
  <c r="I13" i="6"/>
  <c r="J13" i="6" s="1"/>
  <c r="K13" i="6" s="1"/>
  <c r="G29" i="6"/>
  <c r="I29" i="6"/>
  <c r="J29" i="6" s="1"/>
  <c r="K29" i="6" s="1"/>
  <c r="G25" i="6"/>
  <c r="I25" i="6"/>
  <c r="J25" i="6" s="1"/>
  <c r="K25" i="6" s="1"/>
  <c r="G20" i="6"/>
  <c r="I20" i="6"/>
  <c r="J20" i="6" s="1"/>
  <c r="K20" i="6" s="1"/>
  <c r="G14" i="6"/>
  <c r="I14" i="6"/>
  <c r="J14" i="6" s="1"/>
  <c r="K14" i="6" s="1"/>
  <c r="E7" i="6"/>
  <c r="F7" i="6" s="1"/>
  <c r="E9" i="6"/>
  <c r="F9" i="6" s="1"/>
  <c r="E8" i="6"/>
  <c r="F8" i="6" s="1"/>
  <c r="G8" i="6" s="1"/>
  <c r="C13" i="20"/>
  <c r="B8" i="20"/>
  <c r="B6" i="20"/>
  <c r="G9" i="6" l="1"/>
  <c r="G7" i="6"/>
  <c r="I8" i="6"/>
  <c r="I7" i="6"/>
  <c r="J7" i="6" s="1"/>
  <c r="G13" i="20"/>
  <c r="F13" i="20"/>
  <c r="G8" i="13"/>
  <c r="G9" i="13"/>
  <c r="G10" i="13"/>
  <c r="G11" i="13"/>
  <c r="G12" i="13"/>
  <c r="G13" i="13"/>
  <c r="G14" i="13"/>
  <c r="G15" i="13"/>
  <c r="G16" i="13"/>
  <c r="G17" i="13"/>
  <c r="G18" i="13"/>
  <c r="G25" i="13"/>
  <c r="G7" i="13"/>
  <c r="K8" i="6" l="1"/>
  <c r="I9" i="6"/>
  <c r="J9" i="6" s="1"/>
  <c r="K9" i="6" s="1"/>
  <c r="K7" i="6"/>
  <c r="C6" i="6" l="1"/>
  <c r="B3" i="2" l="1"/>
  <c r="C28" i="25"/>
  <c r="C6" i="13"/>
  <c r="C6" i="25"/>
  <c r="F28" i="25" l="1"/>
  <c r="D28" i="25"/>
  <c r="G28" i="25" l="1"/>
  <c r="A2" i="20"/>
  <c r="A2" i="25" s="1"/>
  <c r="B4" i="20"/>
  <c r="A3" i="13" l="1"/>
  <c r="A3" i="6"/>
  <c r="B13" i="20"/>
  <c r="A13" i="20"/>
  <c r="A2" i="24"/>
  <c r="H2" i="6"/>
  <c r="D3" i="15" l="1"/>
  <c r="D2" i="15"/>
  <c r="F27" i="13" l="1"/>
  <c r="D27" i="13"/>
  <c r="D6" i="6"/>
  <c r="C3" i="7"/>
  <c r="A2" i="7"/>
  <c r="A2" i="2"/>
  <c r="A2" i="6"/>
  <c r="D37" i="6"/>
  <c r="A2" i="13"/>
  <c r="C27" i="13"/>
  <c r="H32" i="6" l="1"/>
  <c r="E6" i="6"/>
  <c r="G27" i="13"/>
  <c r="D32" i="6"/>
  <c r="F6" i="6" l="1"/>
  <c r="G6" i="6" s="1"/>
  <c r="G32" i="6" s="1"/>
  <c r="I6" i="6" l="1"/>
  <c r="J6" i="6" s="1"/>
  <c r="C32" i="6"/>
  <c r="K6" i="6" l="1"/>
  <c r="M6" i="6" s="1"/>
  <c r="M7" i="6" s="1"/>
  <c r="M8" i="6" s="1"/>
  <c r="M9" i="6" s="1"/>
  <c r="M10" i="6" s="1"/>
  <c r="M11" i="6" s="1"/>
  <c r="M12" i="6" s="1"/>
  <c r="M13" i="6" s="1"/>
  <c r="M14" i="6" s="1"/>
  <c r="M15" i="6" s="1"/>
  <c r="M16" i="6" s="1"/>
  <c r="M17" i="6" s="1"/>
  <c r="M18" i="6" s="1"/>
  <c r="M19" i="6" s="1"/>
  <c r="M20" i="6" s="1"/>
  <c r="M21" i="6" s="1"/>
  <c r="M22" i="6" s="1"/>
  <c r="M23" i="6" s="1"/>
  <c r="M24" i="6" s="1"/>
  <c r="M25" i="6" s="1"/>
  <c r="M26" i="6" s="1"/>
  <c r="M27" i="6" s="1"/>
  <c r="M28" i="6" s="1"/>
  <c r="M29" i="6" s="1"/>
  <c r="M30" i="6" s="1"/>
  <c r="I32" i="6"/>
  <c r="J32" i="6"/>
  <c r="L6" i="6" l="1"/>
  <c r="L7" i="6" s="1"/>
  <c r="L8" i="6" s="1"/>
  <c r="L9" i="6" s="1"/>
  <c r="L10" i="6" s="1"/>
  <c r="L11" i="6" s="1"/>
  <c r="L12" i="6" s="1"/>
  <c r="L13" i="6" s="1"/>
  <c r="L14" i="6" s="1"/>
  <c r="L15" i="6" s="1"/>
  <c r="L16" i="6" s="1"/>
  <c r="L17" i="6" s="1"/>
  <c r="L18" i="6" s="1"/>
  <c r="L19" i="6" s="1"/>
  <c r="L20" i="6" s="1"/>
  <c r="L21" i="6" s="1"/>
  <c r="L22" i="6" s="1"/>
  <c r="L23" i="6" s="1"/>
  <c r="L24" i="6" s="1"/>
  <c r="L25" i="6" s="1"/>
  <c r="L26" i="6" s="1"/>
  <c r="L27" i="6" s="1"/>
  <c r="L28" i="6" s="1"/>
  <c r="L29" i="6" s="1"/>
  <c r="L30" i="6" s="1"/>
  <c r="K32" i="6"/>
</calcChain>
</file>

<file path=xl/sharedStrings.xml><?xml version="1.0" encoding="utf-8"?>
<sst xmlns="http://schemas.openxmlformats.org/spreadsheetml/2006/main" count="371" uniqueCount="310">
  <si>
    <t>Total</t>
  </si>
  <si>
    <t>Date</t>
  </si>
  <si>
    <t>Vendor</t>
  </si>
  <si>
    <t>Invoice Amount</t>
  </si>
  <si>
    <t>Budget Category</t>
  </si>
  <si>
    <t>Budget Sub-Category</t>
  </si>
  <si>
    <t>Contact Phone:</t>
  </si>
  <si>
    <t>Contact Fax:</t>
  </si>
  <si>
    <t>Requested Amount</t>
  </si>
  <si>
    <t>Amount</t>
  </si>
  <si>
    <t>Initials</t>
  </si>
  <si>
    <t>Certified</t>
  </si>
  <si>
    <t>Share</t>
  </si>
  <si>
    <t>Balance</t>
  </si>
  <si>
    <t>Processed</t>
  </si>
  <si>
    <t>Disallowed Invoices</t>
  </si>
  <si>
    <t>Vendor Name</t>
  </si>
  <si>
    <t>Invoice Date</t>
  </si>
  <si>
    <t>Comments</t>
  </si>
  <si>
    <t>Print or Type Name and Title of Representative Signing</t>
  </si>
  <si>
    <t>Telephone Number</t>
  </si>
  <si>
    <t>Date Signed</t>
  </si>
  <si>
    <t xml:space="preserve">To: </t>
  </si>
  <si>
    <t xml:space="preserve">From:  </t>
  </si>
  <si>
    <t>Signature and Title of Authorized Representative</t>
  </si>
  <si>
    <t>Approved Amount</t>
  </si>
  <si>
    <t>Amount Denied</t>
  </si>
  <si>
    <t>Cummulative</t>
  </si>
  <si>
    <t>Payment</t>
  </si>
  <si>
    <t>Invoice Ledger</t>
  </si>
  <si>
    <t>ORIGINAL</t>
  </si>
  <si>
    <t>Are there any Disallowed Invoices?</t>
  </si>
  <si>
    <t>TOTALS</t>
  </si>
  <si>
    <t xml:space="preserve">Is this the final Request? </t>
  </si>
  <si>
    <t>City, State, ZIP:</t>
  </si>
  <si>
    <t>Contact:</t>
  </si>
  <si>
    <t>Contact Title:</t>
  </si>
  <si>
    <t>Contact Email:</t>
  </si>
  <si>
    <t>Current Disbursement</t>
  </si>
  <si>
    <t>Previous FIS Disbursements</t>
  </si>
  <si>
    <t>TWDB</t>
  </si>
  <si>
    <t>Insert all rows above this line</t>
  </si>
  <si>
    <t>CURRENT
BUDGET</t>
  </si>
  <si>
    <t>To update formulas Copy existing Budget Column and Insert Copied Cells</t>
  </si>
  <si>
    <t>Change Budget Amounts in the Last Column</t>
  </si>
  <si>
    <t>ALWAYS LEAVE the Column before the Current Budget Column Blank</t>
  </si>
  <si>
    <t>Adjusted Budget</t>
  </si>
  <si>
    <t>(XX/XX/XX)</t>
  </si>
  <si>
    <t>Requested Amount:</t>
  </si>
  <si>
    <t>Invoice Paid Date</t>
  </si>
  <si>
    <t>Check #</t>
  </si>
  <si>
    <t>Has the Progress Report been received for current reporting period?</t>
  </si>
  <si>
    <t>Total Contract Amount</t>
  </si>
  <si>
    <t>Retainage</t>
  </si>
  <si>
    <t>TWDB Share</t>
  </si>
  <si>
    <t>Local In-Kind</t>
  </si>
  <si>
    <t>Local Cash</t>
  </si>
  <si>
    <t>Subject to 30 Day Prompt Pay (Object Code 7238-7299)</t>
  </si>
  <si>
    <t>Receivable/Payable Relationship:</t>
  </si>
  <si>
    <t>Retainage:</t>
  </si>
  <si>
    <t>Draft and Final Report or Data Only:</t>
  </si>
  <si>
    <t>Progress Report Submission:</t>
  </si>
  <si>
    <t>Payment Submission:</t>
  </si>
  <si>
    <t>Subcontractor:</t>
  </si>
  <si>
    <t>Contract Type:</t>
  </si>
  <si>
    <t>Contract Manager Division:</t>
  </si>
  <si>
    <t>Contract Manager:</t>
  </si>
  <si>
    <t>Contract End Date:</t>
  </si>
  <si>
    <t>Contract Start Date:</t>
  </si>
  <si>
    <t>Contract No:</t>
  </si>
  <si>
    <t>Payment Request No.</t>
  </si>
  <si>
    <t>Contractor:</t>
  </si>
  <si>
    <t>Billing Period of This Payment Request</t>
  </si>
  <si>
    <t>Payment Request No</t>
  </si>
  <si>
    <t>No</t>
  </si>
  <si>
    <t>Invoice No</t>
  </si>
  <si>
    <t>Proof of Payment</t>
  </si>
  <si>
    <t>Payment Request No Denied</t>
  </si>
  <si>
    <t>Payment Request No 
Paid</t>
  </si>
  <si>
    <t>Payment Request</t>
  </si>
  <si>
    <t>Report No</t>
  </si>
  <si>
    <t>TWDB Contract Number</t>
  </si>
  <si>
    <t>Does the Payment Request billing period follow the previous Payment Request billing period?</t>
  </si>
  <si>
    <t>Is the Payment Request packet complete?</t>
  </si>
  <si>
    <t>If there are Disallowed Invoices, is the tab printed with the back-up for the Contract Manager's signature?</t>
  </si>
  <si>
    <t>Are the billing period dates within the contract term dates?</t>
  </si>
  <si>
    <t>Task Ledger</t>
  </si>
  <si>
    <t>Task Amount</t>
  </si>
  <si>
    <t>Contract End Date</t>
  </si>
  <si>
    <t>Contract Start Date</t>
  </si>
  <si>
    <t>Local</t>
  </si>
  <si>
    <t>Cash</t>
  </si>
  <si>
    <t>In-Kind</t>
  </si>
  <si>
    <t>Board Approved Budget at Execution</t>
  </si>
  <si>
    <t>Task No</t>
  </si>
  <si>
    <t>Task</t>
  </si>
  <si>
    <t>Description</t>
  </si>
  <si>
    <t xml:space="preserve">Contract No  </t>
  </si>
  <si>
    <t>Total Invoice</t>
  </si>
  <si>
    <t>Total Contract Amount:</t>
  </si>
  <si>
    <t>Payment Request Summary</t>
  </si>
  <si>
    <t>Expense Budget</t>
  </si>
  <si>
    <t>Task Budget</t>
  </si>
  <si>
    <t>Checklist for Contract Payments</t>
  </si>
  <si>
    <t>Make sure an invoice from the vendor we are contracting with is attached to the request checklist with certification signature</t>
  </si>
  <si>
    <r>
      <t xml:space="preserve">Check that service dates are with in contract term dates.  </t>
    </r>
    <r>
      <rPr>
        <b/>
        <i/>
        <sz val="14"/>
        <rFont val="Arial"/>
        <family val="2"/>
      </rPr>
      <t>For service contracts - If service dates are between fiscal years, a breakdown needs to be provided.</t>
    </r>
  </si>
  <si>
    <t>Check to see if amount is not over remaining balance of contract</t>
  </si>
  <si>
    <t>Make sure amount on invocie matches route slip and TSWise Report.  If the invoice has a different amount from the payment request sheet, make sure there is documentation explaining the difference.  A copy of the letter sent to the vendor explaining the difference should be attached to the invoice.  (When using percentages make sure amounts add up, percentages used in Excel sometimes cause penny discrepancies.)</t>
  </si>
  <si>
    <t>Make sure each invoice is date stamped.  If there is a discrepancy with the original invocie or there is more information needed before payment can be made, a copy of the request to the vendor requesting the ingormation and a copy of what was requested with a date stamp of when it was received should be attached to the paymetn request.</t>
  </si>
  <si>
    <t>If there are several invoices or amounts that add up to the payment request amount, a running tape should also be included to show where the amounts are coming from.</t>
  </si>
  <si>
    <t>If changes need to be made to the route slip or worksheet, return to contract specialist (CAD) so that contract specialist and contract manager can confirm the changes.</t>
  </si>
  <si>
    <t>Verify payment amount and service dates on TXWise report.</t>
  </si>
  <si>
    <t>Subcontractor</t>
  </si>
  <si>
    <t>Research</t>
  </si>
  <si>
    <t>Facility Planning</t>
  </si>
  <si>
    <t>Flood Protection</t>
  </si>
  <si>
    <t>FEMA</t>
  </si>
  <si>
    <t>Service</t>
  </si>
  <si>
    <t>Interagency/Interlocal</t>
  </si>
  <si>
    <t>Purchase</t>
  </si>
  <si>
    <t>Agricultural Water Conservation</t>
  </si>
  <si>
    <t>Budget Flexibility (Percentage):</t>
  </si>
  <si>
    <t>Budget Flexibility (Amount):</t>
  </si>
  <si>
    <t>Required Documentation</t>
  </si>
  <si>
    <t>Signed Invoice</t>
  </si>
  <si>
    <t>Advance</t>
  </si>
  <si>
    <t>Reimbursement</t>
  </si>
  <si>
    <t>Receivable-GLO</t>
  </si>
  <si>
    <t>Receivable-TX DPS</t>
  </si>
  <si>
    <t>Hydro</t>
  </si>
  <si>
    <t>Regional Water &amp; WW Facility Planning</t>
  </si>
  <si>
    <t>SRL/FP</t>
  </si>
  <si>
    <r>
      <t xml:space="preserve">Certification:  </t>
    </r>
    <r>
      <rPr>
        <sz val="10"/>
        <rFont val="Arial"/>
        <family val="2"/>
      </rPr>
      <t>I certify that to the best of my knowledge and belief that the billed costs hereon are in accordance with the above mentioned contract(s) and all work performed is in accordance with said contract(s).</t>
    </r>
  </si>
  <si>
    <t>Proof of Payment Required:</t>
  </si>
  <si>
    <t>Contractor Address:</t>
  </si>
  <si>
    <t>Contract Amount</t>
  </si>
  <si>
    <t>Contract</t>
  </si>
  <si>
    <t>Subcontractor Number (TXWise)</t>
  </si>
  <si>
    <t>Subcontractor Number</t>
  </si>
  <si>
    <t>(TXWise)</t>
  </si>
  <si>
    <t xml:space="preserve">Local </t>
  </si>
  <si>
    <t>Local Share</t>
  </si>
  <si>
    <t>TWDB Share Percentage</t>
  </si>
  <si>
    <t>Local Share Percentage</t>
  </si>
  <si>
    <t>Does the payment request amount exceed the total contract amount?</t>
  </si>
  <si>
    <t>Payment Contact:</t>
  </si>
  <si>
    <t>Payment Contact Title:</t>
  </si>
  <si>
    <t>Payment Contact Phone:</t>
  </si>
  <si>
    <t>Payment Contact Fax:</t>
  </si>
  <si>
    <t>Payment Contact Email:</t>
  </si>
  <si>
    <t>Contract Amount:</t>
  </si>
  <si>
    <t xml:space="preserve">Contract #    </t>
  </si>
  <si>
    <t>REQUEST CHECKLIST</t>
  </si>
  <si>
    <t>Contractor Name</t>
  </si>
  <si>
    <t>Does the Payment Request Number follow the previous Payment Request Number?</t>
  </si>
  <si>
    <t>Salaries &amp; Wages  Sub #1</t>
  </si>
  <si>
    <t>Local In-Kind Portion</t>
  </si>
  <si>
    <t>Local Cash Portion</t>
  </si>
  <si>
    <t>Local In-Kind Percentage</t>
  </si>
  <si>
    <t>Local Cash Percentage</t>
  </si>
  <si>
    <t>Regional Water Facility Planning</t>
  </si>
  <si>
    <t>Regional Wastewater Facility Planning</t>
  </si>
  <si>
    <t>Conservation</t>
  </si>
  <si>
    <t>FMA</t>
  </si>
  <si>
    <t>FMA-Planning</t>
  </si>
  <si>
    <t>FMA-Project</t>
  </si>
  <si>
    <t>Rec-Grant</t>
  </si>
  <si>
    <t>Wastewater Study</t>
  </si>
  <si>
    <t>Water Supply Study</t>
  </si>
  <si>
    <t>WS/WW/FP</t>
  </si>
  <si>
    <t>WS/WWF Study</t>
  </si>
  <si>
    <t>Special Instructions:</t>
  </si>
  <si>
    <t>Regional Water Planning (SB1) Reimbursement</t>
  </si>
  <si>
    <t>Regional Water Planning (SB1) Advance</t>
  </si>
  <si>
    <t xml:space="preserve">Advance </t>
  </si>
  <si>
    <t>TWDB Task No</t>
  </si>
  <si>
    <t>Check Amount</t>
  </si>
  <si>
    <t>Does the amount certified match the payment amount in TxWise?</t>
  </si>
  <si>
    <t>Other Expenses</t>
  </si>
  <si>
    <t>Salaries and Wages</t>
  </si>
  <si>
    <t>Tech/Computer</t>
  </si>
  <si>
    <t>Travel</t>
  </si>
  <si>
    <t>Fringe Sub #1</t>
  </si>
  <si>
    <t>Other Expenses Sub #1</t>
  </si>
  <si>
    <t>Overhead Sub #1</t>
  </si>
  <si>
    <t>Profit Sub #1</t>
  </si>
  <si>
    <t>Travel Sub #1</t>
  </si>
  <si>
    <t>Administration</t>
  </si>
  <si>
    <t>Administration - Sub #1</t>
  </si>
  <si>
    <t>Communication</t>
  </si>
  <si>
    <t>Communication Sub #1</t>
  </si>
  <si>
    <t>Communication Sub #2</t>
  </si>
  <si>
    <t>Communication Sub #3</t>
  </si>
  <si>
    <t>Communication Sub #4</t>
  </si>
  <si>
    <t>Construction</t>
  </si>
  <si>
    <t>Contingency</t>
  </si>
  <si>
    <t>Conversion</t>
  </si>
  <si>
    <t>Demolition</t>
  </si>
  <si>
    <t>Equipment</t>
  </si>
  <si>
    <t>Financial Fees</t>
  </si>
  <si>
    <t>Fringe</t>
  </si>
  <si>
    <t>Fringe &amp; Overhead</t>
  </si>
  <si>
    <t>Fuel</t>
  </si>
  <si>
    <t>Grants to Others</t>
  </si>
  <si>
    <t>Hydrographic Survey Costs</t>
  </si>
  <si>
    <t>Indirect Costs</t>
  </si>
  <si>
    <t>Inkind Services</t>
  </si>
  <si>
    <t>Laboratory Costs</t>
  </si>
  <si>
    <t>Legal Services</t>
  </si>
  <si>
    <t>Loans</t>
  </si>
  <si>
    <t>Maintenance</t>
  </si>
  <si>
    <t>Materials</t>
  </si>
  <si>
    <t>Overhead</t>
  </si>
  <si>
    <t>Profit</t>
  </si>
  <si>
    <t>Property Buyout</t>
  </si>
  <si>
    <t>Purchase of Data</t>
  </si>
  <si>
    <t>Reproduction</t>
  </si>
  <si>
    <t>Reproduction Sub #1</t>
  </si>
  <si>
    <t>Reproduction Sub #2</t>
  </si>
  <si>
    <t>Reproduction Sub #3</t>
  </si>
  <si>
    <t>Reproduction Sub #4</t>
  </si>
  <si>
    <t>Reproduction Sub #6</t>
  </si>
  <si>
    <t>Reproduction Sub #7</t>
  </si>
  <si>
    <t>Room Rental Costs</t>
  </si>
  <si>
    <t>ROW Land Acquisition</t>
  </si>
  <si>
    <t>Salaries &amp; Wages (Temp)</t>
  </si>
  <si>
    <t xml:space="preserve">Salaries &amp; Wages </t>
  </si>
  <si>
    <t>Salaries &amp; Wages  Sub #2</t>
  </si>
  <si>
    <t>Salaries &amp; Wages  Sub #3</t>
  </si>
  <si>
    <t>Salaries &amp; Wages  Sub #4</t>
  </si>
  <si>
    <t>Salaries &amp; Wages  Sub #5</t>
  </si>
  <si>
    <t>Salaries &amp; Wages  Sub #6</t>
  </si>
  <si>
    <t>Salaries &amp; Wages  Sub #7</t>
  </si>
  <si>
    <t>Salaries &amp; Wages  Sub #8</t>
  </si>
  <si>
    <t>Software Purchase</t>
  </si>
  <si>
    <t>Supplies</t>
  </si>
  <si>
    <t>Survey Costs</t>
  </si>
  <si>
    <t>Travel Sub #2</t>
  </si>
  <si>
    <t>Travel Sub #3</t>
  </si>
  <si>
    <t>Travel Sub #4</t>
  </si>
  <si>
    <t>Travel Sub #5</t>
  </si>
  <si>
    <t>Travel Sub #6</t>
  </si>
  <si>
    <t>Travel Sub #7</t>
  </si>
  <si>
    <t>Travel Sub #8</t>
  </si>
  <si>
    <t>Tuition</t>
  </si>
  <si>
    <t>Voting Member Travel</t>
  </si>
  <si>
    <t>Fringe Sub #2</t>
  </si>
  <si>
    <t>Other Expenses Sub #2</t>
  </si>
  <si>
    <t>Overhead Sub #2</t>
  </si>
  <si>
    <t>Profit Sub #2</t>
  </si>
  <si>
    <t>Fringe Sub #3</t>
  </si>
  <si>
    <t>Other Expenses Sub #3</t>
  </si>
  <si>
    <t>Overhead Sub #3</t>
  </si>
  <si>
    <t>Profit Sub #3</t>
  </si>
  <si>
    <t>Indirect Costs Sub #1</t>
  </si>
  <si>
    <t xml:space="preserve">IN-KIND SERVICES  </t>
  </si>
  <si>
    <t>Entity</t>
  </si>
  <si>
    <t>TWDB Contract No.</t>
  </si>
  <si>
    <t>Expenses were performed:</t>
  </si>
  <si>
    <t>from:</t>
  </si>
  <si>
    <t>to:</t>
  </si>
  <si>
    <t xml:space="preserve">Services Performed: </t>
  </si>
  <si>
    <t>Employee Classification</t>
  </si>
  <si>
    <t>Rate</t>
  </si>
  <si>
    <t>No. of Hours</t>
  </si>
  <si>
    <t>Total Cost</t>
  </si>
  <si>
    <t>Engineer</t>
  </si>
  <si>
    <t>Clerical</t>
  </si>
  <si>
    <t>Total - Labor</t>
  </si>
  <si>
    <t>Expenses - Include Backup Documentation</t>
  </si>
  <si>
    <t>Total - Expenses</t>
  </si>
  <si>
    <t>TOTAL - Labor + Expenses</t>
  </si>
  <si>
    <t>(add Tasks if needed)</t>
  </si>
  <si>
    <t>This Period</t>
  </si>
  <si>
    <t>Previous Total</t>
  </si>
  <si>
    <t>Accumulated Total</t>
  </si>
  <si>
    <t>Task 1</t>
  </si>
  <si>
    <t>Task 2</t>
  </si>
  <si>
    <t>Task 3</t>
  </si>
  <si>
    <t>Task 4</t>
  </si>
  <si>
    <t>Task 5</t>
  </si>
  <si>
    <t>Task 6</t>
  </si>
  <si>
    <t>Task 7</t>
  </si>
  <si>
    <t>Task 8</t>
  </si>
  <si>
    <t>Task 9</t>
  </si>
  <si>
    <t>Task 10</t>
  </si>
  <si>
    <t>Task 11</t>
  </si>
  <si>
    <t>Salary, Wages</t>
  </si>
  <si>
    <t>Subcontrctors</t>
  </si>
  <si>
    <t>Tech Computers</t>
  </si>
  <si>
    <t>Attach a brief progress report of what work was performed.</t>
  </si>
  <si>
    <t xml:space="preserve">Certification, </t>
  </si>
  <si>
    <t xml:space="preserve">Expenses submitted for this billing period are a true and correct representation </t>
  </si>
  <si>
    <t>of amounts paid for work performed directly related to this contract.</t>
  </si>
  <si>
    <t xml:space="preserve">CONTRACTOR(S) authorized representative </t>
  </si>
  <si>
    <t>Signed Payment Request Checklist</t>
  </si>
  <si>
    <t>Signed Advance Request Checklist</t>
  </si>
  <si>
    <t>0001</t>
  </si>
  <si>
    <t>Perform all requested tasks related to FMA/SRL</t>
  </si>
  <si>
    <t xml:space="preserve"> </t>
  </si>
  <si>
    <t>Total Expenses for this Reimbursement</t>
  </si>
  <si>
    <t>Local Cash for this Reimbursement</t>
  </si>
  <si>
    <t>Local In-Kind for this Reimbursement</t>
  </si>
  <si>
    <t>TWDB Share for this Reimbursement</t>
  </si>
  <si>
    <t>Retainage for this Reimbursement</t>
  </si>
  <si>
    <t>John Doe</t>
  </si>
  <si>
    <t>etc</t>
  </si>
  <si>
    <t>TWDB-CP0001</t>
  </si>
  <si>
    <t>Worksheet for Reimbursements</t>
  </si>
  <si>
    <t>Payment Request Submission: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</si>
</sst>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mm/dd/yy;@"/>
    <numFmt numFmtId="165" formatCode="_(* #,##0_);_(* \(#,##0\);_(* &quot;-&quot;??_);_(@_)"/>
    <numFmt numFmtId="166" formatCode="[&lt;=9999999]###\-####;\(###\)\ ###\-####"/>
    <numFmt numFmtId="167" formatCode="&quot;$&quot;#,##0\ ;\(&quot;$&quot;#,##0\)"/>
    <numFmt numFmtId="168" formatCode="_(&quot;$&quot;* #,##0.00_);_(&quot;$&quot;* \(#,##0.00\);_(&quot;$&quot;* &quot;-&quot;_);_(@_)"/>
    <numFmt numFmtId="169" formatCode="0_);[Red]\(0\)"/>
    <numFmt numFmtId="170" formatCode="mmmm\ d\,\ yyyy"/>
  </numFmts>
  <fonts count="55" x14ac:knownFonts="1">
    <font>
      <sz val="10"/>
      <name val="Arial"/>
    </font>
    <font>
      <sz val="11"/>
      <color theme="1"/>
      <name val="Calibri"/>
      <family val="2"/>
      <scheme val="minor"/>
    </font>
    <font>
      <sz val="10"/>
      <name val="Arial"/>
      <family val="2"/>
    </font>
    <font>
      <sz val="10"/>
      <name val="Arial"/>
      <family val="2"/>
    </font>
    <font>
      <b/>
      <sz val="14"/>
      <name val="Arial"/>
      <family val="2"/>
    </font>
    <font>
      <sz val="11"/>
      <name val="Arial"/>
      <family val="2"/>
    </font>
    <font>
      <sz val="14"/>
      <name val="Arial"/>
      <family val="2"/>
    </font>
    <font>
      <b/>
      <sz val="10"/>
      <name val="Arial"/>
      <family val="2"/>
    </font>
    <font>
      <sz val="22"/>
      <name val="Arial"/>
      <family val="2"/>
    </font>
    <font>
      <b/>
      <u/>
      <sz val="14"/>
      <name val="Arial"/>
      <family val="2"/>
    </font>
    <font>
      <sz val="18"/>
      <name val="Arial"/>
      <family val="2"/>
    </font>
    <font>
      <b/>
      <sz val="16"/>
      <name val="Arial"/>
      <family val="2"/>
    </font>
    <font>
      <b/>
      <sz val="20"/>
      <name val="Arial"/>
      <family val="2"/>
    </font>
    <font>
      <b/>
      <sz val="12"/>
      <name val="Arial"/>
      <family val="2"/>
    </font>
    <font>
      <b/>
      <sz val="18"/>
      <name val="Arial"/>
      <family val="2"/>
    </font>
    <font>
      <sz val="14"/>
      <color indexed="10"/>
      <name val="Arial"/>
      <family val="2"/>
    </font>
    <font>
      <b/>
      <sz val="11"/>
      <name val="Arial"/>
      <family val="2"/>
    </font>
    <font>
      <sz val="10"/>
      <name val="Arial"/>
      <family val="2"/>
    </font>
    <font>
      <sz val="8"/>
      <name val="Arial"/>
      <family val="2"/>
    </font>
    <font>
      <sz val="12"/>
      <name val="Arial"/>
      <family val="2"/>
    </font>
    <font>
      <b/>
      <sz val="22"/>
      <name val="Arial"/>
      <family val="2"/>
    </font>
    <font>
      <sz val="10"/>
      <color indexed="8"/>
      <name val="Arial"/>
      <family val="2"/>
    </font>
    <font>
      <sz val="10"/>
      <color indexed="8"/>
      <name val="Arial"/>
      <family val="2"/>
    </font>
    <font>
      <sz val="14"/>
      <color indexed="8"/>
      <name val="Arial"/>
      <family val="2"/>
    </font>
    <font>
      <sz val="16"/>
      <name val="Arial"/>
      <family val="2"/>
    </font>
    <font>
      <sz val="20"/>
      <name val="Arial"/>
      <family val="2"/>
    </font>
    <font>
      <b/>
      <sz val="16"/>
      <color indexed="8"/>
      <name val="Arial"/>
      <family val="2"/>
    </font>
    <font>
      <sz val="8"/>
      <name val="Arial"/>
      <family val="2"/>
    </font>
    <font>
      <sz val="18"/>
      <color indexed="10"/>
      <name val="Arial"/>
      <family val="2"/>
    </font>
    <font>
      <u/>
      <sz val="10"/>
      <color theme="10"/>
      <name val="Arial"/>
      <family val="2"/>
    </font>
    <font>
      <b/>
      <sz val="16"/>
      <color rgb="FF0033CC"/>
      <name val="Arial"/>
      <family val="2"/>
    </font>
    <font>
      <b/>
      <sz val="14"/>
      <color rgb="FF0033CC"/>
      <name val="Arial"/>
      <family val="2"/>
    </font>
    <font>
      <b/>
      <sz val="18"/>
      <color rgb="FF0033CC"/>
      <name val="Arial"/>
      <family val="2"/>
    </font>
    <font>
      <b/>
      <sz val="14"/>
      <color rgb="FF0000CC"/>
      <name val="Arial"/>
      <family val="2"/>
    </font>
    <font>
      <b/>
      <i/>
      <sz val="14"/>
      <name val="Arial"/>
      <family val="2"/>
    </font>
    <font>
      <u/>
      <sz val="12"/>
      <color indexed="12"/>
      <name val="Arial"/>
      <family val="2"/>
    </font>
    <font>
      <sz val="16"/>
      <color rgb="FF0033CC"/>
      <name val="Arial"/>
      <family val="2"/>
    </font>
    <font>
      <u/>
      <sz val="16"/>
      <color rgb="FF0033CC"/>
      <name val="Arial"/>
      <family val="2"/>
    </font>
    <font>
      <sz val="10"/>
      <name val="Arial"/>
      <family val="2"/>
    </font>
    <font>
      <b/>
      <sz val="11"/>
      <color rgb="FF0000CC"/>
      <name val="Arial"/>
      <family val="2"/>
    </font>
    <font>
      <sz val="10"/>
      <color rgb="FF0000CC"/>
      <name val="Arial"/>
      <family val="2"/>
    </font>
    <font>
      <b/>
      <sz val="14"/>
      <color rgb="FFFF0000"/>
      <name val="Arial"/>
      <family val="2"/>
    </font>
    <font>
      <sz val="18"/>
      <color rgb="FFFF0000"/>
      <name val="Arial"/>
      <family val="2"/>
    </font>
    <font>
      <sz val="18"/>
      <color rgb="FF0000CC"/>
      <name val="Arial"/>
      <family val="2"/>
    </font>
    <font>
      <b/>
      <sz val="11"/>
      <name val="Verdana"/>
      <family val="2"/>
    </font>
    <font>
      <sz val="10"/>
      <name val="Verdana"/>
      <family val="2"/>
    </font>
    <font>
      <sz val="11"/>
      <name val="Verdana"/>
      <family val="2"/>
    </font>
    <font>
      <b/>
      <sz val="10"/>
      <name val="Verdana"/>
      <family val="2"/>
    </font>
    <font>
      <sz val="12"/>
      <name val="Verdana"/>
      <family val="2"/>
    </font>
    <font>
      <sz val="8"/>
      <color rgb="FF000000"/>
      <name val="Tahoma"/>
      <family val="2"/>
    </font>
    <font>
      <b/>
      <i/>
      <sz val="16"/>
      <color rgb="FFFF0000"/>
      <name val="Arial"/>
      <family val="2"/>
    </font>
    <font>
      <i/>
      <sz val="16"/>
      <color rgb="FFFF0000"/>
      <name val="Arial"/>
      <family val="2"/>
    </font>
    <font>
      <i/>
      <sz val="12"/>
      <color rgb="FFFF0000"/>
      <name val="Arial"/>
      <family val="2"/>
    </font>
    <font>
      <i/>
      <sz val="10"/>
      <color rgb="FFFF0000"/>
      <name val="Arial"/>
      <family val="2"/>
    </font>
    <font>
      <i/>
      <sz val="14"/>
      <color rgb="FFFF0000"/>
      <name val="Arial"/>
      <family val="2"/>
    </font>
  </fonts>
  <fills count="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theme="0" tint="-0.14999847407452621"/>
        <bgColor indexed="64"/>
      </patternFill>
    </fill>
    <fill>
      <patternFill patternType="solid">
        <fgColor rgb="FFFFFF99"/>
        <bgColor indexed="64"/>
      </patternFill>
    </fill>
    <fill>
      <patternFill patternType="solid">
        <fgColor rgb="FF8FDFE1"/>
        <bgColor indexed="64"/>
      </patternFill>
    </fill>
    <fill>
      <patternFill patternType="solid">
        <fgColor theme="0"/>
        <bgColor indexed="64"/>
      </patternFill>
    </fill>
  </fills>
  <borders count="63">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22"/>
      </top>
      <bottom style="thin">
        <color indexed="22"/>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double">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22"/>
      </bottom>
      <diagonal/>
    </border>
    <border>
      <left style="medium">
        <color indexed="64"/>
      </left>
      <right style="medium">
        <color indexed="64"/>
      </right>
      <top/>
      <bottom style="thin">
        <color indexed="22"/>
      </bottom>
      <diagonal/>
    </border>
    <border>
      <left style="medium">
        <color indexed="64"/>
      </left>
      <right style="medium">
        <color indexed="64"/>
      </right>
      <top style="thin">
        <color indexed="22"/>
      </top>
      <bottom style="medium">
        <color indexed="64"/>
      </bottom>
      <diagonal/>
    </border>
    <border>
      <left/>
      <right/>
      <top style="thin">
        <color indexed="64"/>
      </top>
      <bottom style="double">
        <color indexed="64"/>
      </bottom>
      <diagonal/>
    </border>
    <border>
      <left/>
      <right/>
      <top/>
      <bottom style="thin">
        <color auto="1"/>
      </bottom>
      <diagonal/>
    </border>
  </borders>
  <cellStyleXfs count="77">
    <xf numFmtId="0" fontId="0" fillId="0" borderId="0"/>
    <xf numFmtId="43" fontId="2" fillId="0" borderId="0" applyFont="0" applyFill="0" applyBorder="0" applyAlignment="0" applyProtection="0"/>
    <xf numFmtId="43" fontId="17" fillId="0" borderId="0" applyFont="0" applyFill="0" applyBorder="0" applyAlignment="0" applyProtection="0"/>
    <xf numFmtId="3" fontId="17"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17" fillId="0" borderId="0" applyFont="0" applyFill="0" applyBorder="0" applyAlignment="0" applyProtection="0"/>
    <xf numFmtId="167" fontId="3" fillId="0" borderId="0" applyFont="0" applyFill="0" applyBorder="0" applyAlignment="0" applyProtection="0"/>
    <xf numFmtId="0" fontId="17" fillId="0" borderId="0" applyFont="0" applyFill="0" applyBorder="0" applyAlignment="0" applyProtection="0"/>
    <xf numFmtId="2" fontId="17" fillId="0" borderId="0" applyFont="0" applyFill="0" applyBorder="0" applyAlignment="0" applyProtection="0"/>
    <xf numFmtId="0" fontId="29" fillId="0" borderId="0" applyNumberFormat="0" applyFill="0" applyBorder="0" applyAlignment="0" applyProtection="0">
      <alignment vertical="top"/>
      <protection locked="0"/>
    </xf>
    <xf numFmtId="0" fontId="3" fillId="0" borderId="0"/>
    <xf numFmtId="0" fontId="2" fillId="0" borderId="0"/>
    <xf numFmtId="0" fontId="22" fillId="0" borderId="0"/>
    <xf numFmtId="0" fontId="21" fillId="0" borderId="0"/>
    <xf numFmtId="43" fontId="2" fillId="0" borderId="0" applyFont="0" applyFill="0" applyBorder="0" applyAlignment="0" applyProtection="0"/>
    <xf numFmtId="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2" fontId="2" fillId="0" borderId="0" applyFont="0" applyFill="0" applyBorder="0" applyAlignment="0" applyProtection="0"/>
    <xf numFmtId="0" fontId="2" fillId="0" borderId="0"/>
    <xf numFmtId="0" fontId="21" fillId="0" borderId="0"/>
    <xf numFmtId="3" fontId="2" fillId="0" borderId="0" applyFill="0" applyBorder="0" applyAlignment="0" applyProtection="0"/>
    <xf numFmtId="7" fontId="2" fillId="0" borderId="0" applyFill="0" applyBorder="0" applyAlignment="0" applyProtection="0"/>
    <xf numFmtId="44" fontId="2" fillId="0" borderId="0" applyFont="0" applyFill="0" applyBorder="0" applyAlignment="0" applyProtection="0"/>
    <xf numFmtId="5" fontId="2" fillId="0" borderId="0" applyFill="0" applyBorder="0" applyAlignment="0" applyProtection="0"/>
    <xf numFmtId="170" fontId="2" fillId="0" borderId="0" applyFill="0" applyBorder="0" applyAlignment="0" applyProtection="0"/>
    <xf numFmtId="2" fontId="2" fillId="0" borderId="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2" fillId="0" borderId="0" applyNumberFormat="0" applyFill="0" applyBorder="0" applyAlignment="0" applyProtection="0"/>
    <xf numFmtId="0" fontId="2" fillId="0" borderId="52" applyNumberFormat="0" applyFill="0" applyAlignment="0" applyProtection="0"/>
    <xf numFmtId="0" fontId="2" fillId="0" borderId="0"/>
    <xf numFmtId="43" fontId="2" fillId="0" borderId="0" applyFont="0" applyFill="0" applyBorder="0" applyAlignment="0" applyProtection="0"/>
    <xf numFmtId="3" fontId="2" fillId="0" borderId="0" applyFont="0" applyFill="0" applyBorder="0" applyAlignment="0" applyProtection="0"/>
    <xf numFmtId="44"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2" fontId="2" fillId="0" borderId="0" applyFont="0" applyFill="0" applyBorder="0" applyAlignment="0" applyProtection="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3"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2" fontId="2" fillId="0" borderId="0" applyFont="0" applyFill="0" applyBorder="0" applyAlignment="0" applyProtection="0"/>
    <xf numFmtId="43" fontId="2" fillId="0" borderId="0" applyFont="0" applyFill="0" applyBorder="0" applyAlignment="0" applyProtection="0"/>
    <xf numFmtId="0" fontId="21" fillId="0" borderId="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0" fontId="21" fillId="0" borderId="0"/>
    <xf numFmtId="0" fontId="2" fillId="0" borderId="0"/>
    <xf numFmtId="2" fontId="2" fillId="0" borderId="0" applyFont="0" applyFill="0" applyBorder="0" applyAlignment="0" applyProtection="0"/>
    <xf numFmtId="0" fontId="2" fillId="0" borderId="0" applyFont="0" applyFill="0" applyBorder="0" applyAlignment="0" applyProtection="0"/>
    <xf numFmtId="167"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3" fontId="2" fillId="0" borderId="0" applyFont="0" applyFill="0" applyBorder="0" applyAlignment="0" applyProtection="0"/>
    <xf numFmtId="0" fontId="2" fillId="0" borderId="0"/>
    <xf numFmtId="9" fontId="38" fillId="0" borderId="0" applyFont="0" applyFill="0" applyBorder="0" applyAlignment="0" applyProtection="0"/>
    <xf numFmtId="9" fontId="2" fillId="0" borderId="0" applyFont="0" applyFill="0" applyBorder="0" applyAlignment="0" applyProtection="0"/>
  </cellStyleXfs>
  <cellXfs count="504">
    <xf numFmtId="0" fontId="0" fillId="0" borderId="0" xfId="0"/>
    <xf numFmtId="0" fontId="8" fillId="0" borderId="0" xfId="0" applyFont="1"/>
    <xf numFmtId="0" fontId="6" fillId="0" borderId="0" xfId="0" applyFont="1"/>
    <xf numFmtId="164" fontId="6" fillId="0" borderId="0" xfId="0" applyNumberFormat="1" applyFont="1" applyAlignment="1">
      <alignment horizontal="center"/>
    </xf>
    <xf numFmtId="0" fontId="9" fillId="0" borderId="0" xfId="0" applyFont="1"/>
    <xf numFmtId="40" fontId="6" fillId="0" borderId="0" xfId="1" applyNumberFormat="1" applyFont="1"/>
    <xf numFmtId="49" fontId="6" fillId="0" borderId="0" xfId="0" applyNumberFormat="1" applyFont="1" applyAlignment="1">
      <alignment horizontal="center"/>
    </xf>
    <xf numFmtId="0" fontId="6" fillId="0" borderId="1" xfId="0" applyFont="1" applyBorder="1" applyAlignment="1">
      <alignment horizontal="center"/>
    </xf>
    <xf numFmtId="0" fontId="3" fillId="0" borderId="0" xfId="11"/>
    <xf numFmtId="0" fontId="7" fillId="2" borderId="2" xfId="11" applyFont="1" applyFill="1" applyBorder="1" applyAlignment="1">
      <alignment horizontal="center" wrapText="1"/>
    </xf>
    <xf numFmtId="0" fontId="7" fillId="0" borderId="0" xfId="11" applyFont="1" applyAlignment="1">
      <alignment horizontal="center"/>
    </xf>
    <xf numFmtId="0" fontId="8" fillId="0" borderId="0" xfId="0" applyFont="1" applyAlignment="1">
      <alignment horizontal="left"/>
    </xf>
    <xf numFmtId="0" fontId="9" fillId="0" borderId="0" xfId="0" applyFont="1" applyAlignment="1">
      <alignment wrapText="1"/>
    </xf>
    <xf numFmtId="0" fontId="4" fillId="0" borderId="0" xfId="0" applyFont="1"/>
    <xf numFmtId="0" fontId="15" fillId="0" borderId="0" xfId="0" applyFont="1"/>
    <xf numFmtId="0" fontId="6" fillId="0" borderId="0" xfId="0" applyFont="1" applyAlignment="1">
      <alignment horizontal="center"/>
    </xf>
    <xf numFmtId="0" fontId="2" fillId="0" borderId="0" xfId="12"/>
    <xf numFmtId="44" fontId="19" fillId="0" borderId="0" xfId="4" applyFont="1" applyBorder="1" applyProtection="1"/>
    <xf numFmtId="0" fontId="4" fillId="4" borderId="12" xfId="0" applyFont="1" applyFill="1" applyBorder="1" applyAlignment="1">
      <alignment horizontal="center"/>
    </xf>
    <xf numFmtId="0" fontId="4" fillId="4" borderId="0" xfId="0" applyFont="1" applyFill="1" applyAlignment="1">
      <alignment horizontal="center"/>
    </xf>
    <xf numFmtId="43" fontId="4" fillId="4" borderId="0" xfId="1" applyFont="1" applyFill="1" applyBorder="1" applyAlignment="1">
      <alignment horizontal="center"/>
    </xf>
    <xf numFmtId="165" fontId="4" fillId="4" borderId="0" xfId="1" applyNumberFormat="1" applyFont="1" applyFill="1" applyBorder="1" applyAlignment="1">
      <alignment horizontal="center"/>
    </xf>
    <xf numFmtId="0" fontId="4" fillId="4" borderId="19" xfId="0" applyFont="1" applyFill="1" applyBorder="1" applyAlignment="1">
      <alignment horizontal="center"/>
    </xf>
    <xf numFmtId="0" fontId="10" fillId="0" borderId="0" xfId="0" applyFont="1" applyAlignment="1">
      <alignment vertical="center"/>
    </xf>
    <xf numFmtId="49" fontId="14" fillId="4" borderId="0" xfId="1" applyNumberFormat="1" applyFont="1" applyFill="1" applyBorder="1" applyAlignment="1">
      <alignment horizontal="right" vertical="center"/>
    </xf>
    <xf numFmtId="44" fontId="25" fillId="4" borderId="0" xfId="1" applyNumberFormat="1" applyFont="1" applyFill="1" applyBorder="1" applyAlignment="1">
      <alignment horizontal="right" vertical="center"/>
    </xf>
    <xf numFmtId="44" fontId="14" fillId="4" borderId="0" xfId="1" applyNumberFormat="1" applyFont="1" applyFill="1" applyBorder="1" applyAlignment="1">
      <alignment horizontal="right" vertical="center"/>
    </xf>
    <xf numFmtId="168" fontId="14" fillId="4" borderId="0" xfId="0" applyNumberFormat="1" applyFont="1" applyFill="1" applyAlignment="1">
      <alignment horizontal="center" vertical="center"/>
    </xf>
    <xf numFmtId="0" fontId="4" fillId="0" borderId="25" xfId="0" applyFont="1" applyBorder="1"/>
    <xf numFmtId="0" fontId="6" fillId="0" borderId="15" xfId="0" applyFont="1" applyBorder="1" applyAlignment="1">
      <alignment horizontal="center"/>
    </xf>
    <xf numFmtId="0" fontId="6" fillId="0" borderId="26" xfId="0" applyFont="1" applyBorder="1" applyAlignment="1">
      <alignment horizontal="center"/>
    </xf>
    <xf numFmtId="168" fontId="14" fillId="4" borderId="19" xfId="0" applyNumberFormat="1" applyFont="1" applyFill="1" applyBorder="1" applyAlignment="1">
      <alignment horizontal="center" vertical="center"/>
    </xf>
    <xf numFmtId="0" fontId="12" fillId="4" borderId="0" xfId="0" applyFont="1" applyFill="1" applyAlignment="1">
      <alignment vertical="center"/>
    </xf>
    <xf numFmtId="0" fontId="12" fillId="4" borderId="0" xfId="0" applyFont="1" applyFill="1" applyAlignment="1">
      <alignment horizontal="center" vertical="center"/>
    </xf>
    <xf numFmtId="0" fontId="12" fillId="4" borderId="19" xfId="0" applyFont="1" applyFill="1" applyBorder="1" applyAlignment="1">
      <alignment vertical="center"/>
    </xf>
    <xf numFmtId="0" fontId="20" fillId="4" borderId="0" xfId="0" applyFont="1" applyFill="1" applyAlignment="1">
      <alignment horizontal="left" vertical="top"/>
    </xf>
    <xf numFmtId="0" fontId="20" fillId="4" borderId="28" xfId="0" applyFont="1" applyFill="1" applyBorder="1" applyAlignment="1">
      <alignment vertical="center"/>
    </xf>
    <xf numFmtId="0" fontId="20" fillId="4" borderId="20" xfId="0" applyFont="1" applyFill="1" applyBorder="1" applyAlignment="1">
      <alignment vertical="center"/>
    </xf>
    <xf numFmtId="0" fontId="20" fillId="4" borderId="29" xfId="0" applyFont="1" applyFill="1" applyBorder="1" applyAlignment="1">
      <alignment vertical="center"/>
    </xf>
    <xf numFmtId="49" fontId="12" fillId="4" borderId="12" xfId="0" applyNumberFormat="1" applyFont="1" applyFill="1" applyBorder="1" applyAlignment="1">
      <alignment vertical="center"/>
    </xf>
    <xf numFmtId="49" fontId="25" fillId="4" borderId="0" xfId="0" applyNumberFormat="1" applyFont="1" applyFill="1" applyAlignment="1">
      <alignment vertical="center"/>
    </xf>
    <xf numFmtId="49" fontId="25" fillId="4" borderId="19" xfId="0" applyNumberFormat="1" applyFont="1" applyFill="1" applyBorder="1" applyAlignment="1">
      <alignment vertical="center"/>
    </xf>
    <xf numFmtId="49" fontId="20" fillId="4" borderId="28" xfId="0" applyNumberFormat="1" applyFont="1" applyFill="1" applyBorder="1" applyAlignment="1">
      <alignment vertical="center"/>
    </xf>
    <xf numFmtId="49" fontId="20" fillId="4" borderId="20" xfId="0" applyNumberFormat="1" applyFont="1" applyFill="1" applyBorder="1" applyAlignment="1">
      <alignment vertical="center"/>
    </xf>
    <xf numFmtId="49" fontId="20" fillId="4" borderId="29" xfId="0" applyNumberFormat="1" applyFont="1" applyFill="1" applyBorder="1" applyAlignment="1">
      <alignment vertical="center"/>
    </xf>
    <xf numFmtId="44" fontId="14" fillId="4" borderId="0" xfId="4" applyFont="1" applyFill="1" applyBorder="1" applyAlignment="1">
      <alignment horizontal="right" vertical="center"/>
    </xf>
    <xf numFmtId="40" fontId="6" fillId="0" borderId="2" xfId="0" applyNumberFormat="1" applyFont="1" applyBorder="1"/>
    <xf numFmtId="40" fontId="6" fillId="0" borderId="15" xfId="0" applyNumberFormat="1" applyFont="1" applyBorder="1"/>
    <xf numFmtId="0" fontId="26" fillId="0" borderId="11" xfId="14" applyFont="1" applyBorder="1" applyAlignment="1">
      <alignment wrapText="1"/>
    </xf>
    <xf numFmtId="44" fontId="4" fillId="0" borderId="11" xfId="4" applyFont="1" applyBorder="1"/>
    <xf numFmtId="44" fontId="4" fillId="0" borderId="38" xfId="4" applyFont="1" applyBorder="1"/>
    <xf numFmtId="44" fontId="4" fillId="0" borderId="16" xfId="4" applyFont="1" applyBorder="1"/>
    <xf numFmtId="44" fontId="4" fillId="0" borderId="17" xfId="4" applyFont="1" applyBorder="1"/>
    <xf numFmtId="0" fontId="6" fillId="4" borderId="33" xfId="0" applyFont="1" applyFill="1" applyBorder="1" applyAlignment="1">
      <alignment horizontal="center"/>
    </xf>
    <xf numFmtId="0" fontId="6" fillId="4" borderId="33" xfId="0" applyFont="1" applyFill="1" applyBorder="1"/>
    <xf numFmtId="0" fontId="23" fillId="0" borderId="42" xfId="14" applyFont="1" applyBorder="1" applyAlignment="1">
      <alignment wrapText="1"/>
    </xf>
    <xf numFmtId="0" fontId="6" fillId="5" borderId="0" xfId="0" applyFont="1" applyFill="1"/>
    <xf numFmtId="0" fontId="6" fillId="5" borderId="43" xfId="0" applyFont="1" applyFill="1" applyBorder="1" applyAlignment="1">
      <alignment horizontal="center"/>
    </xf>
    <xf numFmtId="0" fontId="6" fillId="5" borderId="23" xfId="0" applyFont="1" applyFill="1" applyBorder="1" applyAlignment="1">
      <alignment horizontal="center"/>
    </xf>
    <xf numFmtId="40" fontId="6" fillId="5" borderId="23" xfId="1" applyNumberFormat="1" applyFont="1" applyFill="1" applyBorder="1"/>
    <xf numFmtId="40" fontId="6" fillId="5" borderId="2" xfId="1" applyNumberFormat="1" applyFont="1" applyFill="1" applyBorder="1"/>
    <xf numFmtId="40" fontId="6" fillId="5" borderId="2" xfId="0" applyNumberFormat="1" applyFont="1" applyFill="1" applyBorder="1"/>
    <xf numFmtId="40" fontId="6" fillId="5" borderId="23" xfId="1" applyNumberFormat="1" applyFont="1" applyFill="1" applyBorder="1" applyAlignment="1">
      <alignment horizontal="center"/>
    </xf>
    <xf numFmtId="40" fontId="6" fillId="5" borderId="23" xfId="0" applyNumberFormat="1" applyFont="1" applyFill="1" applyBorder="1"/>
    <xf numFmtId="0" fontId="6" fillId="5" borderId="24" xfId="0" applyFont="1" applyFill="1" applyBorder="1" applyAlignment="1">
      <alignment horizontal="center"/>
    </xf>
    <xf numFmtId="40" fontId="6" fillId="0" borderId="2" xfId="1" applyNumberFormat="1" applyFont="1" applyBorder="1" applyAlignment="1">
      <alignment horizontal="right"/>
    </xf>
    <xf numFmtId="0" fontId="6" fillId="0" borderId="46" xfId="0" applyFont="1" applyBorder="1" applyAlignment="1">
      <alignment horizontal="center"/>
    </xf>
    <xf numFmtId="40" fontId="6" fillId="0" borderId="47" xfId="1" applyNumberFormat="1" applyFont="1" applyBorder="1"/>
    <xf numFmtId="40" fontId="6" fillId="0" borderId="47" xfId="0" applyNumberFormat="1" applyFont="1" applyBorder="1"/>
    <xf numFmtId="40" fontId="6" fillId="0" borderId="47" xfId="1" applyNumberFormat="1" applyFont="1" applyBorder="1" applyAlignment="1">
      <alignment horizontal="right"/>
    </xf>
    <xf numFmtId="0" fontId="4" fillId="4" borderId="32" xfId="0" applyFont="1" applyFill="1" applyBorder="1" applyAlignment="1">
      <alignment horizontal="center"/>
    </xf>
    <xf numFmtId="0" fontId="4" fillId="4" borderId="10" xfId="0" applyFont="1" applyFill="1" applyBorder="1" applyAlignment="1">
      <alignment horizontal="center"/>
    </xf>
    <xf numFmtId="43" fontId="4" fillId="4" borderId="10" xfId="1" applyFont="1" applyFill="1" applyBorder="1" applyAlignment="1">
      <alignment horizontal="center"/>
    </xf>
    <xf numFmtId="165" fontId="4" fillId="4" borderId="10" xfId="1" applyNumberFormat="1" applyFont="1" applyFill="1" applyBorder="1" applyAlignment="1">
      <alignment horizontal="center"/>
    </xf>
    <xf numFmtId="0" fontId="4" fillId="4" borderId="10" xfId="0" applyFont="1" applyFill="1" applyBorder="1"/>
    <xf numFmtId="0" fontId="4" fillId="4" borderId="30" xfId="0" applyFont="1" applyFill="1" applyBorder="1" applyAlignment="1">
      <alignment horizontal="center"/>
    </xf>
    <xf numFmtId="0" fontId="23" fillId="5" borderId="28" xfId="14" applyFont="1" applyFill="1" applyBorder="1" applyAlignment="1">
      <alignment wrapText="1"/>
    </xf>
    <xf numFmtId="4" fontId="6" fillId="5" borderId="33" xfId="0" applyNumberFormat="1" applyFont="1" applyFill="1" applyBorder="1"/>
    <xf numFmtId="4" fontId="6" fillId="5" borderId="41" xfId="0" applyNumberFormat="1" applyFont="1" applyFill="1" applyBorder="1"/>
    <xf numFmtId="4" fontId="6" fillId="5" borderId="49" xfId="0" applyNumberFormat="1" applyFont="1" applyFill="1" applyBorder="1"/>
    <xf numFmtId="0" fontId="4" fillId="4" borderId="33" xfId="0" applyFont="1" applyFill="1" applyBorder="1"/>
    <xf numFmtId="0" fontId="4" fillId="4" borderId="39" xfId="0" applyFont="1" applyFill="1" applyBorder="1" applyAlignment="1">
      <alignment horizontal="center" wrapText="1"/>
    </xf>
    <xf numFmtId="0" fontId="4" fillId="4" borderId="40" xfId="0" applyFont="1" applyFill="1" applyBorder="1" applyAlignment="1">
      <alignment horizontal="center"/>
    </xf>
    <xf numFmtId="0" fontId="10" fillId="0" borderId="0" xfId="0" applyFont="1"/>
    <xf numFmtId="0" fontId="28" fillId="0" borderId="0" xfId="0" applyFont="1"/>
    <xf numFmtId="40" fontId="10" fillId="0" borderId="0" xfId="1" applyNumberFormat="1" applyFont="1"/>
    <xf numFmtId="164" fontId="14" fillId="0" borderId="28" xfId="0" applyNumberFormat="1" applyFont="1" applyBorder="1"/>
    <xf numFmtId="164" fontId="14" fillId="0" borderId="12" xfId="0" applyNumberFormat="1" applyFont="1" applyBorder="1"/>
    <xf numFmtId="49" fontId="10" fillId="0" borderId="32" xfId="0" applyNumberFormat="1" applyFont="1" applyBorder="1"/>
    <xf numFmtId="0" fontId="10" fillId="0" borderId="20" xfId="0" applyFont="1" applyBorder="1"/>
    <xf numFmtId="0" fontId="10" fillId="0" borderId="10" xfId="0" applyFont="1" applyBorder="1"/>
    <xf numFmtId="49" fontId="12" fillId="4" borderId="0" xfId="11" applyNumberFormat="1" applyFont="1" applyFill="1"/>
    <xf numFmtId="0" fontId="20" fillId="4" borderId="0" xfId="0" applyFont="1" applyFill="1" applyAlignment="1">
      <alignment vertical="top"/>
    </xf>
    <xf numFmtId="49" fontId="12" fillId="4" borderId="0" xfId="11" applyNumberFormat="1" applyFont="1" applyFill="1" applyAlignment="1">
      <alignment vertical="top"/>
    </xf>
    <xf numFmtId="0" fontId="20" fillId="4" borderId="28" xfId="11" applyFont="1" applyFill="1" applyBorder="1" applyAlignment="1">
      <alignment vertical="center"/>
    </xf>
    <xf numFmtId="0" fontId="20" fillId="4" borderId="20" xfId="11" applyFont="1" applyFill="1" applyBorder="1"/>
    <xf numFmtId="0" fontId="20" fillId="4" borderId="29" xfId="11" applyFont="1" applyFill="1" applyBorder="1"/>
    <xf numFmtId="49" fontId="20" fillId="4" borderId="12" xfId="11" applyNumberFormat="1" applyFont="1" applyFill="1" applyBorder="1" applyAlignment="1">
      <alignment vertical="center"/>
    </xf>
    <xf numFmtId="49" fontId="12" fillId="4" borderId="19" xfId="11" applyNumberFormat="1" applyFont="1" applyFill="1" applyBorder="1"/>
    <xf numFmtId="0" fontId="20" fillId="4" borderId="12" xfId="0" applyFont="1" applyFill="1" applyBorder="1" applyAlignment="1">
      <alignment vertical="center"/>
    </xf>
    <xf numFmtId="0" fontId="7" fillId="2" borderId="1" xfId="11" applyFont="1" applyFill="1" applyBorder="1" applyAlignment="1">
      <alignment horizontal="center"/>
    </xf>
    <xf numFmtId="0" fontId="7" fillId="2" borderId="3" xfId="11" applyFont="1" applyFill="1" applyBorder="1" applyAlignment="1">
      <alignment horizontal="center" wrapText="1"/>
    </xf>
    <xf numFmtId="0" fontId="3" fillId="0" borderId="44" xfId="11" applyBorder="1" applyAlignment="1">
      <alignment horizontal="center" wrapText="1"/>
    </xf>
    <xf numFmtId="0" fontId="3" fillId="0" borderId="4" xfId="11" applyBorder="1" applyAlignment="1">
      <alignment wrapText="1"/>
    </xf>
    <xf numFmtId="164" fontId="3" fillId="0" borderId="4" xfId="11" applyNumberFormat="1" applyBorder="1" applyAlignment="1">
      <alignment horizontal="center" wrapText="1"/>
    </xf>
    <xf numFmtId="0" fontId="3" fillId="0" borderId="4" xfId="11" applyBorder="1" applyAlignment="1">
      <alignment horizontal="center" wrapText="1"/>
    </xf>
    <xf numFmtId="0" fontId="27" fillId="0" borderId="45" xfId="11" applyFont="1" applyBorder="1" applyAlignment="1">
      <alignment wrapText="1"/>
    </xf>
    <xf numFmtId="49" fontId="25" fillId="4" borderId="0" xfId="0" applyNumberFormat="1" applyFont="1" applyFill="1" applyAlignment="1">
      <alignment horizontal="right" vertical="center"/>
    </xf>
    <xf numFmtId="49" fontId="25" fillId="4" borderId="0" xfId="1" applyNumberFormat="1" applyFont="1" applyFill="1" applyBorder="1" applyAlignment="1">
      <alignment horizontal="right" vertical="center"/>
    </xf>
    <xf numFmtId="49" fontId="20" fillId="4" borderId="0" xfId="0" applyNumberFormat="1" applyFont="1" applyFill="1"/>
    <xf numFmtId="49" fontId="25" fillId="4" borderId="0" xfId="0" applyNumberFormat="1" applyFont="1" applyFill="1"/>
    <xf numFmtId="0" fontId="25" fillId="4" borderId="0" xfId="0" applyFont="1" applyFill="1"/>
    <xf numFmtId="0" fontId="8" fillId="4" borderId="0" xfId="0" applyFont="1" applyFill="1"/>
    <xf numFmtId="49" fontId="6" fillId="5" borderId="0" xfId="0" applyNumberFormat="1" applyFont="1" applyFill="1" applyAlignment="1">
      <alignment horizontal="left"/>
    </xf>
    <xf numFmtId="40" fontId="6" fillId="5" borderId="0" xfId="1" applyNumberFormat="1" applyFont="1" applyFill="1" applyProtection="1"/>
    <xf numFmtId="49" fontId="6" fillId="0" borderId="0" xfId="0" applyNumberFormat="1" applyFont="1" applyAlignment="1" applyProtection="1">
      <alignment horizontal="center"/>
      <protection locked="0"/>
    </xf>
    <xf numFmtId="0" fontId="3" fillId="0" borderId="1" xfId="11" applyBorder="1" applyAlignment="1" applyProtection="1">
      <alignment horizontal="center" wrapText="1"/>
      <protection locked="0"/>
    </xf>
    <xf numFmtId="164" fontId="3" fillId="0" borderId="2" xfId="11" applyNumberFormat="1" applyBorder="1" applyAlignment="1" applyProtection="1">
      <alignment horizontal="center" wrapText="1"/>
      <protection locked="0"/>
    </xf>
    <xf numFmtId="0" fontId="3" fillId="0" borderId="2" xfId="11" applyBorder="1" applyAlignment="1" applyProtection="1">
      <alignment horizontal="center" wrapText="1"/>
      <protection locked="0"/>
    </xf>
    <xf numFmtId="0" fontId="3" fillId="0" borderId="43" xfId="11" applyBorder="1" applyAlignment="1" applyProtection="1">
      <alignment horizontal="center" wrapText="1"/>
      <protection locked="0"/>
    </xf>
    <xf numFmtId="0" fontId="3" fillId="0" borderId="23" xfId="11" applyBorder="1" applyAlignment="1" applyProtection="1">
      <alignment wrapText="1"/>
      <protection locked="0"/>
    </xf>
    <xf numFmtId="164" fontId="3" fillId="0" borderId="23" xfId="11" applyNumberFormat="1" applyBorder="1" applyAlignment="1" applyProtection="1">
      <alignment horizontal="center" wrapText="1"/>
      <protection locked="0"/>
    </xf>
    <xf numFmtId="0" fontId="3" fillId="0" borderId="23" xfId="11" applyBorder="1" applyAlignment="1" applyProtection="1">
      <alignment horizontal="center" wrapText="1"/>
      <protection locked="0"/>
    </xf>
    <xf numFmtId="0" fontId="23" fillId="0" borderId="21" xfId="14" applyFont="1" applyBorder="1" applyAlignment="1" applyProtection="1">
      <alignment wrapText="1"/>
      <protection locked="0"/>
    </xf>
    <xf numFmtId="4" fontId="6" fillId="0" borderId="14" xfId="0" applyNumberFormat="1" applyFont="1" applyBorder="1" applyProtection="1">
      <protection locked="0"/>
    </xf>
    <xf numFmtId="4" fontId="6" fillId="0" borderId="13" xfId="0" applyNumberFormat="1" applyFont="1" applyBorder="1" applyProtection="1">
      <protection locked="0"/>
    </xf>
    <xf numFmtId="0" fontId="23" fillId="0" borderId="21" xfId="14" applyFont="1" applyBorder="1" applyProtection="1">
      <protection locked="0"/>
    </xf>
    <xf numFmtId="4" fontId="6" fillId="0" borderId="22" xfId="0" applyNumberFormat="1" applyFont="1" applyBorder="1"/>
    <xf numFmtId="0" fontId="6" fillId="4" borderId="39" xfId="0" applyFont="1" applyFill="1" applyBorder="1" applyProtection="1">
      <protection locked="0"/>
    </xf>
    <xf numFmtId="0" fontId="6" fillId="4" borderId="39" xfId="0" applyFont="1" applyFill="1" applyBorder="1" applyAlignment="1" applyProtection="1">
      <alignment horizontal="center" wrapText="1"/>
      <protection locked="0"/>
    </xf>
    <xf numFmtId="0" fontId="6" fillId="4" borderId="39" xfId="0" applyFont="1" applyFill="1" applyBorder="1" applyAlignment="1" applyProtection="1">
      <alignment horizontal="center"/>
      <protection locked="0"/>
    </xf>
    <xf numFmtId="0" fontId="6" fillId="4" borderId="40" xfId="0" applyFont="1" applyFill="1" applyBorder="1" applyProtection="1">
      <protection locked="0"/>
    </xf>
    <xf numFmtId="164" fontId="6" fillId="4" borderId="40" xfId="0" applyNumberFormat="1" applyFont="1" applyFill="1" applyBorder="1" applyAlignment="1" applyProtection="1">
      <alignment horizontal="center"/>
      <protection locked="0"/>
    </xf>
    <xf numFmtId="0" fontId="6" fillId="0" borderId="48" xfId="0" applyFont="1" applyBorder="1" applyAlignment="1" applyProtection="1">
      <alignment horizontal="center"/>
      <protection locked="0"/>
    </xf>
    <xf numFmtId="164" fontId="6" fillId="0" borderId="47" xfId="0" applyNumberFormat="1" applyFont="1" applyBorder="1" applyAlignment="1" applyProtection="1">
      <alignment horizontal="center"/>
      <protection locked="0"/>
    </xf>
    <xf numFmtId="164" fontId="6" fillId="0" borderId="2" xfId="0" applyNumberFormat="1" applyFont="1" applyBorder="1" applyAlignment="1" applyProtection="1">
      <alignment horizontal="center"/>
      <protection locked="0"/>
    </xf>
    <xf numFmtId="0" fontId="23" fillId="0" borderId="21" xfId="14" applyFont="1" applyBorder="1" applyAlignment="1">
      <alignment wrapText="1"/>
    </xf>
    <xf numFmtId="4" fontId="6" fillId="0" borderId="14" xfId="0" applyNumberFormat="1" applyFont="1" applyBorder="1"/>
    <xf numFmtId="4" fontId="6" fillId="0" borderId="13" xfId="0" applyNumberFormat="1" applyFont="1" applyBorder="1"/>
    <xf numFmtId="0" fontId="23" fillId="0" borderId="21" xfId="14" applyFont="1" applyBorder="1"/>
    <xf numFmtId="164" fontId="6" fillId="4" borderId="40" xfId="0" applyNumberFormat="1" applyFont="1" applyFill="1" applyBorder="1" applyAlignment="1">
      <alignment horizontal="center"/>
    </xf>
    <xf numFmtId="0" fontId="2" fillId="0" borderId="19" xfId="12" applyBorder="1"/>
    <xf numFmtId="0" fontId="5" fillId="0" borderId="0" xfId="12" applyFont="1"/>
    <xf numFmtId="0" fontId="5" fillId="0" borderId="2" xfId="12" applyFont="1" applyBorder="1" applyAlignment="1" applyProtection="1">
      <alignment horizontal="center" vertical="center"/>
      <protection locked="0"/>
    </xf>
    <xf numFmtId="0" fontId="2" fillId="0" borderId="0" xfId="52"/>
    <xf numFmtId="0" fontId="6" fillId="0" borderId="0" xfId="52" applyFont="1"/>
    <xf numFmtId="0" fontId="11" fillId="3" borderId="11" xfId="52" applyFont="1" applyFill="1" applyBorder="1" applyAlignment="1" applyProtection="1">
      <alignment horizontal="center" vertical="center"/>
      <protection locked="0"/>
    </xf>
    <xf numFmtId="8" fontId="14" fillId="4" borderId="0" xfId="4" applyNumberFormat="1" applyFont="1" applyFill="1" applyBorder="1" applyAlignment="1">
      <alignment horizontal="right" vertical="center"/>
    </xf>
    <xf numFmtId="0" fontId="23" fillId="0" borderId="39" xfId="14" applyFont="1" applyBorder="1" applyAlignment="1">
      <alignment wrapText="1"/>
    </xf>
    <xf numFmtId="4" fontId="6" fillId="0" borderId="51" xfId="0" applyNumberFormat="1" applyFont="1" applyBorder="1"/>
    <xf numFmtId="4" fontId="6" fillId="0" borderId="51" xfId="0" applyNumberFormat="1" applyFont="1" applyBorder="1" applyProtection="1">
      <protection locked="0"/>
    </xf>
    <xf numFmtId="4" fontId="6" fillId="5" borderId="20" xfId="0" applyNumberFormat="1" applyFont="1" applyFill="1" applyBorder="1"/>
    <xf numFmtId="43" fontId="6" fillId="0" borderId="0" xfId="0" applyNumberFormat="1" applyFont="1" applyAlignment="1" applyProtection="1">
      <alignment horizontal="center"/>
      <protection locked="0"/>
    </xf>
    <xf numFmtId="43" fontId="6" fillId="0" borderId="0" xfId="1" applyFont="1" applyProtection="1">
      <protection locked="0"/>
    </xf>
    <xf numFmtId="0" fontId="12" fillId="4" borderId="0" xfId="1" applyNumberFormat="1" applyFont="1" applyFill="1" applyBorder="1" applyAlignment="1">
      <alignment horizontal="center" vertical="center"/>
    </xf>
    <xf numFmtId="44" fontId="10" fillId="0" borderId="20" xfId="4" applyFont="1" applyBorder="1" applyAlignment="1" applyProtection="1">
      <alignment horizontal="center"/>
      <protection locked="0"/>
    </xf>
    <xf numFmtId="44" fontId="10" fillId="0" borderId="29" xfId="4" applyFont="1" applyBorder="1" applyAlignment="1" applyProtection="1">
      <alignment horizontal="center"/>
      <protection locked="0"/>
    </xf>
    <xf numFmtId="44" fontId="10" fillId="0" borderId="0" xfId="4" applyFont="1" applyBorder="1" applyAlignment="1" applyProtection="1">
      <alignment horizontal="center"/>
      <protection locked="0"/>
    </xf>
    <xf numFmtId="44" fontId="10" fillId="0" borderId="19" xfId="4" applyFont="1" applyBorder="1" applyAlignment="1" applyProtection="1">
      <alignment horizontal="center"/>
      <protection locked="0"/>
    </xf>
    <xf numFmtId="44" fontId="10" fillId="0" borderId="10" xfId="4" applyFont="1" applyBorder="1" applyAlignment="1">
      <alignment horizontal="center"/>
    </xf>
    <xf numFmtId="44" fontId="10" fillId="0" borderId="30" xfId="4" applyFont="1" applyBorder="1" applyAlignment="1">
      <alignment horizontal="center"/>
    </xf>
    <xf numFmtId="0" fontId="16" fillId="0" borderId="0" xfId="52" applyFont="1"/>
    <xf numFmtId="0" fontId="5" fillId="0" borderId="0" xfId="52" applyFont="1" applyAlignment="1">
      <alignment horizontal="left"/>
    </xf>
    <xf numFmtId="0" fontId="5" fillId="0" borderId="0" xfId="52" applyFont="1"/>
    <xf numFmtId="40" fontId="6" fillId="0" borderId="47" xfId="1" applyNumberFormat="1" applyFont="1" applyBorder="1" applyAlignment="1"/>
    <xf numFmtId="40" fontId="6" fillId="5" borderId="23" xfId="1" applyNumberFormat="1" applyFont="1" applyFill="1" applyBorder="1" applyAlignment="1"/>
    <xf numFmtId="0" fontId="14" fillId="0" borderId="0" xfId="52" applyFont="1" applyAlignment="1">
      <alignment horizontal="left"/>
    </xf>
    <xf numFmtId="0" fontId="4" fillId="0" borderId="0" xfId="52" applyFont="1" applyAlignment="1">
      <alignment horizontal="left" vertical="center" wrapText="1"/>
    </xf>
    <xf numFmtId="0" fontId="6" fillId="0" borderId="0" xfId="52" applyFont="1" applyAlignment="1">
      <alignment horizontal="left" wrapText="1"/>
    </xf>
    <xf numFmtId="0" fontId="31" fillId="0" borderId="0" xfId="52" applyFont="1" applyAlignment="1" applyProtection="1">
      <alignment horizontal="left" vertical="center" wrapText="1"/>
      <protection locked="0"/>
    </xf>
    <xf numFmtId="0" fontId="6" fillId="0" borderId="0" xfId="52" applyFont="1" applyAlignment="1">
      <alignment horizontal="left" vertical="center" wrapText="1"/>
    </xf>
    <xf numFmtId="164" fontId="4" fillId="0" borderId="0" xfId="52" applyNumberFormat="1" applyFont="1" applyAlignment="1">
      <alignment horizontal="left" wrapText="1"/>
    </xf>
    <xf numFmtId="0" fontId="14" fillId="0" borderId="0" xfId="0" applyFont="1" applyAlignment="1">
      <alignment horizontal="center"/>
    </xf>
    <xf numFmtId="0" fontId="7" fillId="0" borderId="0" xfId="0" applyFont="1"/>
    <xf numFmtId="0" fontId="4" fillId="0" borderId="0" xfId="0" applyFont="1" applyAlignment="1">
      <alignment wrapText="1"/>
    </xf>
    <xf numFmtId="0" fontId="2" fillId="0" borderId="0" xfId="0" applyFont="1"/>
    <xf numFmtId="0" fontId="19" fillId="0" borderId="0" xfId="52" applyFont="1"/>
    <xf numFmtId="0" fontId="13" fillId="0" borderId="0" xfId="52" applyFont="1"/>
    <xf numFmtId="0" fontId="19" fillId="0" borderId="0" xfId="52" applyFont="1" applyAlignment="1">
      <alignment horizontal="left"/>
    </xf>
    <xf numFmtId="0" fontId="35" fillId="0" borderId="0" xfId="10" applyFont="1" applyAlignment="1" applyProtection="1"/>
    <xf numFmtId="0" fontId="13" fillId="0" borderId="0" xfId="49" applyFont="1" applyAlignment="1">
      <alignment wrapText="1"/>
    </xf>
    <xf numFmtId="0" fontId="19" fillId="0" borderId="0" xfId="52" applyFont="1" applyAlignment="1">
      <alignment horizontal="center"/>
    </xf>
    <xf numFmtId="0" fontId="19" fillId="0" borderId="32" xfId="52" applyFont="1" applyBorder="1" applyAlignment="1" applyProtection="1">
      <alignment horizontal="left"/>
      <protection locked="0"/>
    </xf>
    <xf numFmtId="0" fontId="19" fillId="0" borderId="0" xfId="52" applyFont="1" applyAlignment="1" applyProtection="1">
      <alignment horizontal="left"/>
      <protection locked="0"/>
    </xf>
    <xf numFmtId="0" fontId="19" fillId="0" borderId="10" xfId="52" applyFont="1" applyBorder="1" applyAlignment="1">
      <alignment horizontal="center"/>
    </xf>
    <xf numFmtId="0" fontId="19" fillId="0" borderId="30" xfId="52" applyFont="1" applyBorder="1" applyAlignment="1">
      <alignment horizontal="center"/>
    </xf>
    <xf numFmtId="0" fontId="19" fillId="0" borderId="28" xfId="52" applyFont="1" applyBorder="1" applyAlignment="1">
      <alignment horizontal="left"/>
    </xf>
    <xf numFmtId="0" fontId="19" fillId="0" borderId="20" xfId="52" applyFont="1" applyBorder="1" applyAlignment="1">
      <alignment horizontal="left"/>
    </xf>
    <xf numFmtId="0" fontId="19" fillId="0" borderId="29" xfId="52" applyFont="1" applyBorder="1" applyAlignment="1">
      <alignment horizontal="center"/>
    </xf>
    <xf numFmtId="166" fontId="19" fillId="0" borderId="10" xfId="52" applyNumberFormat="1" applyFont="1" applyBorder="1" applyAlignment="1" applyProtection="1">
      <alignment horizontal="center"/>
      <protection locked="0"/>
    </xf>
    <xf numFmtId="166" fontId="19" fillId="0" borderId="30" xfId="52" applyNumberFormat="1" applyFont="1" applyBorder="1" applyAlignment="1" applyProtection="1">
      <alignment horizontal="center"/>
      <protection locked="0"/>
    </xf>
    <xf numFmtId="0" fontId="4" fillId="2" borderId="11" xfId="52" applyFont="1" applyFill="1" applyBorder="1" applyAlignment="1">
      <alignment horizontal="center" wrapText="1"/>
    </xf>
    <xf numFmtId="49" fontId="30" fillId="0" borderId="0" xfId="52" applyNumberFormat="1" applyFont="1" applyAlignment="1" applyProtection="1">
      <alignment horizontal="left" vertical="center"/>
      <protection locked="0"/>
    </xf>
    <xf numFmtId="0" fontId="24" fillId="0" borderId="0" xfId="52" applyFont="1"/>
    <xf numFmtId="49" fontId="11" fillId="0" borderId="0" xfId="52" applyNumberFormat="1" applyFont="1" applyAlignment="1">
      <alignment horizontal="centerContinuous" vertical="center"/>
    </xf>
    <xf numFmtId="0" fontId="24" fillId="0" borderId="0" xfId="52" applyFont="1" applyAlignment="1">
      <alignment horizontal="centerContinuous"/>
    </xf>
    <xf numFmtId="0" fontId="11" fillId="0" borderId="0" xfId="52" applyFont="1" applyAlignment="1">
      <alignment vertical="center"/>
    </xf>
    <xf numFmtId="0" fontId="30" fillId="0" borderId="0" xfId="52" applyFont="1" applyAlignment="1" applyProtection="1">
      <alignment horizontal="left" vertical="center"/>
      <protection locked="0"/>
    </xf>
    <xf numFmtId="0" fontId="11" fillId="0" borderId="0" xfId="52" applyFont="1" applyAlignment="1">
      <alignment horizontal="right" vertical="center"/>
    </xf>
    <xf numFmtId="0" fontId="11" fillId="0" borderId="0" xfId="52" applyFont="1" applyAlignment="1">
      <alignment horizontal="centerContinuous" vertical="center"/>
    </xf>
    <xf numFmtId="0" fontId="24" fillId="0" borderId="0" xfId="52" applyFont="1" applyAlignment="1">
      <alignment horizontal="left"/>
    </xf>
    <xf numFmtId="44" fontId="30" fillId="3" borderId="11" xfId="4" applyFont="1" applyFill="1" applyBorder="1" applyAlignment="1" applyProtection="1">
      <alignment horizontal="center" vertical="center"/>
      <protection locked="0"/>
    </xf>
    <xf numFmtId="0" fontId="24" fillId="0" borderId="0" xfId="52" applyFont="1" applyAlignment="1">
      <alignment horizontal="center"/>
    </xf>
    <xf numFmtId="8" fontId="30" fillId="0" borderId="0" xfId="4" applyNumberFormat="1" applyFont="1" applyFill="1" applyBorder="1" applyAlignment="1" applyProtection="1">
      <alignment horizontal="center" vertical="center"/>
    </xf>
    <xf numFmtId="0" fontId="24" fillId="0" borderId="20" xfId="52" applyFont="1" applyBorder="1"/>
    <xf numFmtId="0" fontId="36" fillId="0" borderId="20" xfId="52" applyFont="1" applyBorder="1" applyAlignment="1" applyProtection="1">
      <alignment horizontal="left"/>
      <protection locked="0"/>
    </xf>
    <xf numFmtId="0" fontId="36" fillId="0" borderId="29" xfId="52" applyFont="1" applyBorder="1" applyAlignment="1" applyProtection="1">
      <alignment horizontal="left"/>
      <protection locked="0"/>
    </xf>
    <xf numFmtId="0" fontId="36" fillId="0" borderId="0" xfId="52" applyFont="1" applyAlignment="1" applyProtection="1">
      <alignment horizontal="left"/>
      <protection locked="0"/>
    </xf>
    <xf numFmtId="0" fontId="36" fillId="0" borderId="19" xfId="52" applyFont="1" applyBorder="1" applyAlignment="1" applyProtection="1">
      <alignment horizontal="left"/>
      <protection locked="0"/>
    </xf>
    <xf numFmtId="0" fontId="24" fillId="0" borderId="10" xfId="52" applyFont="1" applyBorder="1"/>
    <xf numFmtId="0" fontId="36" fillId="0" borderId="10" xfId="52" applyFont="1" applyBorder="1" applyAlignment="1" applyProtection="1">
      <alignment horizontal="left"/>
      <protection locked="0"/>
    </xf>
    <xf numFmtId="0" fontId="36" fillId="0" borderId="30" xfId="52" applyFont="1" applyBorder="1" applyAlignment="1" applyProtection="1">
      <alignment horizontal="left"/>
      <protection locked="0"/>
    </xf>
    <xf numFmtId="0" fontId="36" fillId="6" borderId="20" xfId="52" applyFont="1" applyFill="1" applyBorder="1" applyAlignment="1" applyProtection="1">
      <alignment horizontal="left"/>
      <protection locked="0"/>
    </xf>
    <xf numFmtId="0" fontId="36" fillId="6" borderId="29" xfId="52" applyFont="1" applyFill="1" applyBorder="1" applyAlignment="1" applyProtection="1">
      <alignment horizontal="left"/>
      <protection locked="0"/>
    </xf>
    <xf numFmtId="0" fontId="36" fillId="6" borderId="0" xfId="52" applyFont="1" applyFill="1" applyAlignment="1" applyProtection="1">
      <alignment horizontal="left"/>
      <protection locked="0"/>
    </xf>
    <xf numFmtId="0" fontId="36" fillId="6" borderId="19" xfId="52" applyFont="1" applyFill="1" applyBorder="1" applyAlignment="1" applyProtection="1">
      <alignment horizontal="left"/>
      <protection locked="0"/>
    </xf>
    <xf numFmtId="166" fontId="36" fillId="6" borderId="0" xfId="52" applyNumberFormat="1" applyFont="1" applyFill="1" applyProtection="1">
      <protection locked="0"/>
    </xf>
    <xf numFmtId="0" fontId="36" fillId="6" borderId="0" xfId="52" applyFont="1" applyFill="1" applyProtection="1">
      <protection locked="0"/>
    </xf>
    <xf numFmtId="0" fontId="36" fillId="6" borderId="19" xfId="52" applyFont="1" applyFill="1" applyBorder="1" applyProtection="1">
      <protection locked="0"/>
    </xf>
    <xf numFmtId="0" fontId="36" fillId="0" borderId="0" xfId="52" applyFont="1" applyProtection="1">
      <protection locked="0"/>
    </xf>
    <xf numFmtId="0" fontId="36" fillId="6" borderId="10" xfId="52" applyFont="1" applyFill="1" applyBorder="1" applyProtection="1">
      <protection locked="0"/>
    </xf>
    <xf numFmtId="0" fontId="36" fillId="6" borderId="30" xfId="52" applyFont="1" applyFill="1" applyBorder="1" applyProtection="1">
      <protection locked="0"/>
    </xf>
    <xf numFmtId="0" fontId="36" fillId="6" borderId="20" xfId="52" applyFont="1" applyFill="1" applyBorder="1" applyProtection="1">
      <protection locked="0"/>
    </xf>
    <xf numFmtId="0" fontId="36" fillId="6" borderId="29" xfId="52" applyFont="1" applyFill="1" applyBorder="1" applyProtection="1">
      <protection locked="0"/>
    </xf>
    <xf numFmtId="0" fontId="37" fillId="6" borderId="10" xfId="10" applyFont="1" applyFill="1" applyBorder="1" applyAlignment="1" applyProtection="1">
      <protection locked="0"/>
    </xf>
    <xf numFmtId="0" fontId="37" fillId="6" borderId="30" xfId="10" applyFont="1" applyFill="1" applyBorder="1" applyAlignment="1" applyProtection="1">
      <protection locked="0"/>
    </xf>
    <xf numFmtId="0" fontId="37" fillId="0" borderId="0" xfId="10" applyFont="1" applyFill="1" applyBorder="1" applyAlignment="1" applyProtection="1">
      <protection locked="0"/>
    </xf>
    <xf numFmtId="169" fontId="11" fillId="0" borderId="0" xfId="52" applyNumberFormat="1" applyFont="1" applyAlignment="1">
      <alignment horizontal="left" vertical="center" wrapText="1"/>
    </xf>
    <xf numFmtId="0" fontId="11" fillId="0" borderId="0" xfId="52" applyFont="1" applyAlignment="1">
      <alignment wrapText="1"/>
    </xf>
    <xf numFmtId="44" fontId="30" fillId="0" borderId="0" xfId="4" applyFont="1" applyFill="1" applyBorder="1" applyAlignment="1" applyProtection="1">
      <alignment horizontal="center" vertical="center"/>
    </xf>
    <xf numFmtId="0" fontId="4" fillId="2" borderId="27" xfId="52" applyFont="1" applyFill="1" applyBorder="1" applyAlignment="1">
      <alignment horizontal="center" wrapText="1"/>
    </xf>
    <xf numFmtId="0" fontId="19" fillId="0" borderId="0" xfId="0" applyFont="1"/>
    <xf numFmtId="0" fontId="19" fillId="0" borderId="10" xfId="0" applyFont="1" applyBorder="1" applyAlignment="1">
      <alignment horizontal="left"/>
    </xf>
    <xf numFmtId="0" fontId="4" fillId="0" borderId="0" xfId="52" applyFont="1" applyAlignment="1">
      <alignment horizontal="center" wrapText="1"/>
    </xf>
    <xf numFmtId="44" fontId="36" fillId="0" borderId="0" xfId="4" applyFont="1" applyFill="1" applyBorder="1" applyAlignment="1" applyProtection="1">
      <alignment horizontal="center"/>
      <protection locked="0"/>
    </xf>
    <xf numFmtId="166" fontId="19" fillId="0" borderId="0" xfId="52" applyNumberFormat="1" applyFont="1" applyAlignment="1" applyProtection="1">
      <alignment horizontal="center"/>
      <protection locked="0"/>
    </xf>
    <xf numFmtId="0" fontId="5" fillId="0" borderId="0" xfId="0" applyFont="1" applyAlignment="1">
      <alignment horizontal="left" vertical="center" wrapText="1"/>
    </xf>
    <xf numFmtId="0" fontId="19" fillId="0" borderId="32" xfId="52" applyFont="1" applyBorder="1" applyAlignment="1">
      <alignment horizontal="left"/>
    </xf>
    <xf numFmtId="0" fontId="6" fillId="0" borderId="0" xfId="0" applyFont="1" applyAlignment="1" applyProtection="1">
      <alignment horizontal="left"/>
      <protection locked="0"/>
    </xf>
    <xf numFmtId="49" fontId="12" fillId="4" borderId="0" xfId="1" applyNumberFormat="1" applyFont="1" applyFill="1" applyBorder="1" applyAlignment="1">
      <alignment horizontal="left" vertical="center"/>
    </xf>
    <xf numFmtId="49" fontId="12" fillId="4" borderId="0" xfId="0" applyNumberFormat="1" applyFont="1" applyFill="1" applyAlignment="1">
      <alignment vertical="center"/>
    </xf>
    <xf numFmtId="0" fontId="12" fillId="4" borderId="0" xfId="0" applyFont="1" applyFill="1" applyAlignment="1">
      <alignment horizontal="left"/>
    </xf>
    <xf numFmtId="0" fontId="12" fillId="4" borderId="0" xfId="0" applyFont="1" applyFill="1" applyAlignment="1">
      <alignment horizontal="left" vertical="center"/>
    </xf>
    <xf numFmtId="0" fontId="6" fillId="4" borderId="12" xfId="0" applyFont="1" applyFill="1" applyBorder="1" applyProtection="1">
      <protection locked="0"/>
    </xf>
    <xf numFmtId="0" fontId="6" fillId="4" borderId="19" xfId="0" applyFont="1" applyFill="1" applyBorder="1" applyAlignment="1" applyProtection="1">
      <alignment horizontal="center" wrapText="1"/>
      <protection locked="0"/>
    </xf>
    <xf numFmtId="44" fontId="10" fillId="0" borderId="0" xfId="4" applyFont="1" applyBorder="1" applyAlignment="1">
      <alignment horizontal="center"/>
    </xf>
    <xf numFmtId="0" fontId="40" fillId="0" borderId="0" xfId="52" applyFont="1"/>
    <xf numFmtId="0" fontId="31" fillId="6" borderId="0" xfId="52" applyFont="1" applyFill="1" applyAlignment="1" applyProtection="1">
      <alignment horizontal="center" vertical="center" wrapText="1"/>
      <protection locked="0"/>
    </xf>
    <xf numFmtId="0" fontId="33" fillId="6" borderId="0" xfId="52" applyFont="1" applyFill="1" applyAlignment="1">
      <alignment horizontal="center" vertical="center" wrapText="1"/>
    </xf>
    <xf numFmtId="0" fontId="31" fillId="0" borderId="0" xfId="52" applyFont="1" applyAlignment="1" applyProtection="1">
      <alignment horizontal="center" vertical="center" wrapText="1"/>
      <protection locked="0"/>
    </xf>
    <xf numFmtId="164" fontId="31" fillId="6" borderId="0" xfId="52" applyNumberFormat="1" applyFont="1" applyFill="1" applyAlignment="1" applyProtection="1">
      <alignment horizontal="center" vertical="center" wrapText="1"/>
      <protection locked="0"/>
    </xf>
    <xf numFmtId="164" fontId="4" fillId="0" borderId="0" xfId="52" applyNumberFormat="1" applyFont="1" applyAlignment="1">
      <alignment horizontal="left" vertical="center" wrapText="1"/>
    </xf>
    <xf numFmtId="0" fontId="2" fillId="0" borderId="0" xfId="52" applyAlignment="1">
      <alignment vertical="center"/>
    </xf>
    <xf numFmtId="40" fontId="31" fillId="6" borderId="0" xfId="52" applyNumberFormat="1" applyFont="1" applyFill="1" applyAlignment="1" applyProtection="1">
      <alignment horizontal="center" vertical="center" wrapText="1"/>
      <protection locked="0"/>
    </xf>
    <xf numFmtId="9" fontId="31" fillId="6" borderId="0" xfId="52" applyNumberFormat="1" applyFont="1" applyFill="1" applyAlignment="1" applyProtection="1">
      <alignment horizontal="center" vertical="center" wrapText="1"/>
      <protection locked="0"/>
    </xf>
    <xf numFmtId="0" fontId="6" fillId="0" borderId="0" xfId="52" applyFont="1" applyAlignment="1">
      <alignment horizontal="center" vertical="center" wrapText="1"/>
    </xf>
    <xf numFmtId="40" fontId="31" fillId="6" borderId="0" xfId="4" applyNumberFormat="1" applyFont="1" applyFill="1" applyBorder="1" applyAlignment="1" applyProtection="1">
      <alignment horizontal="center" vertical="center" wrapText="1"/>
      <protection locked="0"/>
    </xf>
    <xf numFmtId="0" fontId="2" fillId="0" borderId="0" xfId="52" applyAlignment="1">
      <alignment horizontal="center" vertical="center"/>
    </xf>
    <xf numFmtId="0" fontId="6" fillId="5" borderId="33" xfId="52" applyFont="1" applyFill="1" applyBorder="1"/>
    <xf numFmtId="0" fontId="6" fillId="5" borderId="39" xfId="52" applyFont="1" applyFill="1" applyBorder="1"/>
    <xf numFmtId="0" fontId="6" fillId="5" borderId="40" xfId="52" applyFont="1" applyFill="1" applyBorder="1"/>
    <xf numFmtId="0" fontId="8" fillId="7" borderId="28" xfId="0" applyFont="1" applyFill="1" applyBorder="1"/>
    <xf numFmtId="0" fontId="8" fillId="7" borderId="29" xfId="0" applyFont="1" applyFill="1" applyBorder="1"/>
    <xf numFmtId="0" fontId="8" fillId="7" borderId="12" xfId="0" applyFont="1" applyFill="1" applyBorder="1"/>
    <xf numFmtId="0" fontId="8" fillId="7" borderId="19" xfId="0" applyFont="1" applyFill="1" applyBorder="1"/>
    <xf numFmtId="49" fontId="20" fillId="4" borderId="28" xfId="0" applyNumberFormat="1" applyFont="1" applyFill="1" applyBorder="1"/>
    <xf numFmtId="49" fontId="20" fillId="4" borderId="20" xfId="0" applyNumberFormat="1" applyFont="1" applyFill="1" applyBorder="1"/>
    <xf numFmtId="49" fontId="20" fillId="4" borderId="29" xfId="0" applyNumberFormat="1" applyFont="1" applyFill="1" applyBorder="1"/>
    <xf numFmtId="49" fontId="25" fillId="4" borderId="12" xfId="0" applyNumberFormat="1" applyFont="1" applyFill="1" applyBorder="1"/>
    <xf numFmtId="49" fontId="25" fillId="4" borderId="19" xfId="0" applyNumberFormat="1" applyFont="1" applyFill="1" applyBorder="1"/>
    <xf numFmtId="0" fontId="25" fillId="4" borderId="12" xfId="0" applyFont="1" applyFill="1" applyBorder="1"/>
    <xf numFmtId="0" fontId="8" fillId="4" borderId="0" xfId="0" applyFont="1" applyFill="1" applyAlignment="1">
      <alignment horizontal="left"/>
    </xf>
    <xf numFmtId="0" fontId="8" fillId="4" borderId="19" xfId="0" applyFont="1" applyFill="1" applyBorder="1"/>
    <xf numFmtId="0" fontId="5" fillId="0" borderId="54" xfId="12" applyFont="1" applyBorder="1" applyAlignment="1" applyProtection="1">
      <alignment horizontal="center" vertical="center"/>
      <protection locked="0"/>
    </xf>
    <xf numFmtId="0" fontId="6" fillId="4" borderId="28" xfId="0" applyFont="1" applyFill="1" applyBorder="1"/>
    <xf numFmtId="0" fontId="6" fillId="4" borderId="32" xfId="0" applyFont="1" applyFill="1" applyBorder="1" applyProtection="1">
      <protection locked="0"/>
    </xf>
    <xf numFmtId="0" fontId="6" fillId="4" borderId="29" xfId="0" applyFont="1" applyFill="1" applyBorder="1" applyAlignment="1">
      <alignment horizontal="center"/>
    </xf>
    <xf numFmtId="164" fontId="6" fillId="4" borderId="30" xfId="0" applyNumberFormat="1" applyFont="1" applyFill="1" applyBorder="1" applyAlignment="1">
      <alignment horizontal="center"/>
    </xf>
    <xf numFmtId="0" fontId="23" fillId="0" borderId="53" xfId="14" applyFont="1" applyBorder="1" applyAlignment="1">
      <alignment wrapText="1"/>
    </xf>
    <xf numFmtId="0" fontId="6" fillId="4" borderId="39" xfId="0" applyFont="1" applyFill="1" applyBorder="1" applyAlignment="1">
      <alignment horizontal="center" wrapText="1"/>
    </xf>
    <xf numFmtId="0" fontId="6" fillId="4" borderId="40" xfId="0" applyFont="1" applyFill="1" applyBorder="1" applyAlignment="1" applyProtection="1">
      <alignment horizontal="center"/>
      <protection locked="0"/>
    </xf>
    <xf numFmtId="38" fontId="6" fillId="0" borderId="14" xfId="0" applyNumberFormat="1" applyFont="1" applyBorder="1" applyAlignment="1">
      <alignment horizontal="left" wrapText="1"/>
    </xf>
    <xf numFmtId="38" fontId="6" fillId="0" borderId="14" xfId="0" applyNumberFormat="1" applyFont="1" applyBorder="1" applyAlignment="1" applyProtection="1">
      <alignment horizontal="left" wrapText="1"/>
      <protection locked="0"/>
    </xf>
    <xf numFmtId="10" fontId="31" fillId="6" borderId="0" xfId="52" applyNumberFormat="1" applyFont="1" applyFill="1" applyAlignment="1" applyProtection="1">
      <alignment horizontal="center" vertical="center" wrapText="1"/>
      <protection locked="0"/>
    </xf>
    <xf numFmtId="0" fontId="33" fillId="0" borderId="0" xfId="52" applyFont="1" applyAlignment="1">
      <alignment horizontal="right" vertical="center"/>
    </xf>
    <xf numFmtId="164" fontId="14" fillId="0" borderId="20" xfId="0" applyNumberFormat="1" applyFont="1" applyBorder="1"/>
    <xf numFmtId="164" fontId="14" fillId="0" borderId="0" xfId="0" applyNumberFormat="1" applyFont="1"/>
    <xf numFmtId="49" fontId="10" fillId="0" borderId="10" xfId="0" applyNumberFormat="1" applyFont="1" applyBorder="1"/>
    <xf numFmtId="44" fontId="30" fillId="0" borderId="0" xfId="4" applyFont="1" applyFill="1" applyBorder="1" applyAlignment="1" applyProtection="1">
      <alignment horizontal="center" vertical="center"/>
      <protection locked="0"/>
    </xf>
    <xf numFmtId="39" fontId="6" fillId="0" borderId="57" xfId="0" applyNumberFormat="1" applyFont="1" applyBorder="1" applyAlignment="1">
      <alignment horizontal="right"/>
    </xf>
    <xf numFmtId="4" fontId="6" fillId="0" borderId="14" xfId="0" applyNumberFormat="1" applyFont="1" applyBorder="1" applyAlignment="1">
      <alignment wrapText="1"/>
    </xf>
    <xf numFmtId="4" fontId="6" fillId="0" borderId="14" xfId="0" applyNumberFormat="1" applyFont="1" applyBorder="1" applyAlignment="1" applyProtection="1">
      <alignment wrapText="1"/>
      <protection locked="0"/>
    </xf>
    <xf numFmtId="0" fontId="6" fillId="0" borderId="0" xfId="0" applyFont="1" applyAlignment="1" applyProtection="1">
      <alignment horizontal="center"/>
      <protection locked="0"/>
    </xf>
    <xf numFmtId="164" fontId="6" fillId="0" borderId="0" xfId="0" applyNumberFormat="1" applyFont="1" applyAlignment="1" applyProtection="1">
      <alignment horizontal="center"/>
      <protection locked="0"/>
    </xf>
    <xf numFmtId="0" fontId="6" fillId="0" borderId="0" xfId="0" applyFont="1" applyProtection="1">
      <protection locked="0"/>
    </xf>
    <xf numFmtId="40" fontId="6" fillId="0" borderId="0" xfId="1" applyNumberFormat="1" applyFont="1" applyFill="1" applyProtection="1">
      <protection locked="0"/>
    </xf>
    <xf numFmtId="40" fontId="6" fillId="0" borderId="0" xfId="1" applyNumberFormat="1" applyFont="1" applyProtection="1">
      <protection locked="0"/>
    </xf>
    <xf numFmtId="0" fontId="12" fillId="4" borderId="32" xfId="0" applyFont="1" applyFill="1" applyBorder="1" applyAlignment="1">
      <alignment horizontal="left"/>
    </xf>
    <xf numFmtId="0" fontId="6" fillId="4" borderId="33" xfId="0" applyFont="1" applyFill="1" applyBorder="1" applyProtection="1">
      <protection locked="0"/>
    </xf>
    <xf numFmtId="0" fontId="2" fillId="0" borderId="1" xfId="49" applyBorder="1" applyAlignment="1" applyProtection="1">
      <alignment horizontal="center" wrapText="1"/>
      <protection locked="0"/>
    </xf>
    <xf numFmtId="164" fontId="2" fillId="0" borderId="2" xfId="49" applyNumberFormat="1" applyBorder="1" applyAlignment="1" applyProtection="1">
      <alignment horizontal="center" wrapText="1"/>
      <protection locked="0"/>
    </xf>
    <xf numFmtId="0" fontId="2" fillId="0" borderId="2" xfId="49" applyBorder="1" applyAlignment="1" applyProtection="1">
      <alignment horizontal="center" wrapText="1"/>
      <protection locked="0"/>
    </xf>
    <xf numFmtId="40" fontId="2" fillId="0" borderId="2" xfId="49" applyNumberFormat="1" applyBorder="1" applyAlignment="1" applyProtection="1">
      <alignment horizontal="center" wrapText="1"/>
      <protection locked="0"/>
    </xf>
    <xf numFmtId="4" fontId="6" fillId="0" borderId="0" xfId="0" applyNumberFormat="1" applyFont="1" applyAlignment="1">
      <alignment horizontal="right"/>
    </xf>
    <xf numFmtId="4" fontId="6" fillId="0" borderId="0" xfId="1" applyNumberFormat="1" applyFont="1" applyAlignment="1" applyProtection="1">
      <alignment horizontal="right"/>
      <protection locked="0"/>
    </xf>
    <xf numFmtId="4" fontId="6" fillId="0" borderId="0" xfId="1" applyNumberFormat="1" applyFont="1" applyAlignment="1">
      <alignment horizontal="right"/>
    </xf>
    <xf numFmtId="4" fontId="6" fillId="0" borderId="0" xfId="0" applyNumberFormat="1" applyFont="1" applyAlignment="1" applyProtection="1">
      <alignment horizontal="right"/>
      <protection locked="0"/>
    </xf>
    <xf numFmtId="49" fontId="4" fillId="4" borderId="32" xfId="0" applyNumberFormat="1" applyFont="1" applyFill="1" applyBorder="1" applyAlignment="1" applyProtection="1">
      <alignment horizontal="center" wrapText="1"/>
      <protection locked="0"/>
    </xf>
    <xf numFmtId="0" fontId="4" fillId="4" borderId="10" xfId="0" applyFont="1" applyFill="1" applyBorder="1" applyAlignment="1" applyProtection="1">
      <alignment horizontal="left" wrapText="1"/>
      <protection locked="0"/>
    </xf>
    <xf numFmtId="0" fontId="4" fillId="4" borderId="30" xfId="0" applyFont="1" applyFill="1" applyBorder="1" applyAlignment="1" applyProtection="1">
      <alignment horizontal="left" wrapText="1"/>
      <protection locked="0"/>
    </xf>
    <xf numFmtId="0" fontId="4" fillId="7" borderId="32" xfId="12" applyFont="1" applyFill="1" applyBorder="1" applyAlignment="1">
      <alignment wrapText="1"/>
    </xf>
    <xf numFmtId="0" fontId="4" fillId="7" borderId="30" xfId="12" applyFont="1" applyFill="1" applyBorder="1" applyAlignment="1">
      <alignment wrapText="1"/>
    </xf>
    <xf numFmtId="49" fontId="4" fillId="4" borderId="0" xfId="0" applyNumberFormat="1" applyFont="1" applyFill="1" applyAlignment="1" applyProtection="1">
      <alignment horizontal="center" wrapText="1"/>
      <protection locked="0"/>
    </xf>
    <xf numFmtId="164" fontId="4" fillId="4" borderId="0" xfId="0" applyNumberFormat="1" applyFont="1" applyFill="1" applyAlignment="1" applyProtection="1">
      <alignment horizontal="center" wrapText="1"/>
      <protection locked="0"/>
    </xf>
    <xf numFmtId="40" fontId="4" fillId="4" borderId="0" xfId="1" applyNumberFormat="1" applyFont="1" applyFill="1" applyAlignment="1" applyProtection="1">
      <alignment horizontal="left" wrapText="1"/>
      <protection locked="0"/>
    </xf>
    <xf numFmtId="1" fontId="6" fillId="0" borderId="0" xfId="1" applyNumberFormat="1" applyFont="1" applyFill="1" applyProtection="1">
      <protection locked="0"/>
    </xf>
    <xf numFmtId="1" fontId="6" fillId="0" borderId="0" xfId="1" applyNumberFormat="1" applyFont="1" applyProtection="1">
      <protection locked="0"/>
    </xf>
    <xf numFmtId="4" fontId="0" fillId="0" borderId="0" xfId="0" applyNumberFormat="1"/>
    <xf numFmtId="0" fontId="41" fillId="0" borderId="0" xfId="0" applyFont="1"/>
    <xf numFmtId="4" fontId="41" fillId="0" borderId="0" xfId="0" applyNumberFormat="1" applyFont="1"/>
    <xf numFmtId="0" fontId="31" fillId="6" borderId="0" xfId="52" quotePrefix="1" applyFont="1" applyFill="1" applyAlignment="1" applyProtection="1">
      <alignment horizontal="center" vertical="center" wrapText="1"/>
      <protection locked="0"/>
    </xf>
    <xf numFmtId="14" fontId="0" fillId="0" borderId="0" xfId="0" applyNumberFormat="1"/>
    <xf numFmtId="4" fontId="2" fillId="0" borderId="2" xfId="49" applyNumberFormat="1" applyBorder="1" applyAlignment="1" applyProtection="1">
      <alignment horizontal="center" wrapText="1"/>
      <protection locked="0"/>
    </xf>
    <xf numFmtId="1" fontId="2" fillId="0" borderId="2" xfId="49" applyNumberFormat="1" applyBorder="1" applyAlignment="1" applyProtection="1">
      <alignment horizontal="center" wrapText="1"/>
      <protection locked="0"/>
    </xf>
    <xf numFmtId="1" fontId="3" fillId="0" borderId="2" xfId="11" applyNumberFormat="1" applyBorder="1" applyAlignment="1" applyProtection="1">
      <alignment horizontal="center" wrapText="1"/>
      <protection locked="0"/>
    </xf>
    <xf numFmtId="44" fontId="0" fillId="0" borderId="2" xfId="26" applyFont="1" applyBorder="1" applyAlignment="1" applyProtection="1">
      <alignment horizontal="center" wrapText="1"/>
      <protection locked="0"/>
    </xf>
    <xf numFmtId="0" fontId="2" fillId="0" borderId="3" xfId="49" applyBorder="1" applyAlignment="1" applyProtection="1">
      <alignment horizontal="center" wrapText="1"/>
      <protection locked="0"/>
    </xf>
    <xf numFmtId="0" fontId="3" fillId="0" borderId="0" xfId="11" applyAlignment="1">
      <alignment horizontal="center"/>
    </xf>
    <xf numFmtId="0" fontId="2" fillId="0" borderId="3" xfId="11" applyFont="1" applyBorder="1" applyAlignment="1" applyProtection="1">
      <alignment horizontal="center" wrapText="1"/>
      <protection locked="0"/>
    </xf>
    <xf numFmtId="44" fontId="0" fillId="0" borderId="2" xfId="5" applyFont="1" applyBorder="1" applyAlignment="1" applyProtection="1">
      <alignment horizontal="center" wrapText="1"/>
      <protection locked="0"/>
    </xf>
    <xf numFmtId="44" fontId="0" fillId="0" borderId="23" xfId="5" applyFont="1" applyBorder="1" applyAlignment="1" applyProtection="1">
      <alignment horizontal="center" wrapText="1"/>
      <protection locked="0"/>
    </xf>
    <xf numFmtId="0" fontId="2" fillId="0" borderId="24" xfId="11" applyFont="1" applyBorder="1" applyAlignment="1" applyProtection="1">
      <alignment horizontal="center" wrapText="1"/>
      <protection locked="0"/>
    </xf>
    <xf numFmtId="0" fontId="23" fillId="0" borderId="58" xfId="14" applyFont="1" applyBorder="1" applyAlignment="1">
      <alignment wrapText="1"/>
    </xf>
    <xf numFmtId="0" fontId="6" fillId="0" borderId="39" xfId="0" applyFont="1" applyBorder="1"/>
    <xf numFmtId="0" fontId="6" fillId="0" borderId="42" xfId="0" applyFont="1" applyBorder="1"/>
    <xf numFmtId="0" fontId="23" fillId="0" borderId="59" xfId="14" applyFont="1" applyBorder="1" applyAlignment="1">
      <alignment wrapText="1"/>
    </xf>
    <xf numFmtId="0" fontId="23" fillId="0" borderId="12" xfId="14" applyFont="1" applyBorder="1" applyAlignment="1">
      <alignment wrapText="1"/>
    </xf>
    <xf numFmtId="0" fontId="6" fillId="0" borderId="60" xfId="0" applyFont="1" applyBorder="1"/>
    <xf numFmtId="1" fontId="6" fillId="0" borderId="0" xfId="0" applyNumberFormat="1" applyFont="1" applyAlignment="1" applyProtection="1">
      <alignment horizontal="right"/>
      <protection locked="0"/>
    </xf>
    <xf numFmtId="0" fontId="2" fillId="0" borderId="0" xfId="0" quotePrefix="1" applyFont="1"/>
    <xf numFmtId="4" fontId="0" fillId="0" borderId="23" xfId="5" applyNumberFormat="1" applyFont="1" applyBorder="1" applyAlignment="1" applyProtection="1">
      <alignment horizontal="center" wrapText="1"/>
      <protection locked="0"/>
    </xf>
    <xf numFmtId="0" fontId="2" fillId="0" borderId="2" xfId="11" applyFont="1" applyBorder="1" applyAlignment="1" applyProtection="1">
      <alignment horizontal="center" wrapText="1"/>
      <protection locked="0"/>
    </xf>
    <xf numFmtId="4" fontId="3" fillId="0" borderId="2" xfId="11" applyNumberFormat="1" applyBorder="1" applyAlignment="1" applyProtection="1">
      <alignment horizontal="center" wrapText="1"/>
      <protection locked="0"/>
    </xf>
    <xf numFmtId="4" fontId="3" fillId="0" borderId="23" xfId="11" applyNumberFormat="1" applyBorder="1" applyAlignment="1" applyProtection="1">
      <alignment horizontal="center" wrapText="1"/>
      <protection locked="0"/>
    </xf>
    <xf numFmtId="0" fontId="2" fillId="0" borderId="23" xfId="11" applyFont="1" applyBorder="1" applyAlignment="1" applyProtection="1">
      <alignment horizontal="center" wrapText="1"/>
      <protection locked="0"/>
    </xf>
    <xf numFmtId="0" fontId="42" fillId="0" borderId="0" xfId="0" applyFont="1" applyAlignment="1">
      <alignment vertical="center"/>
    </xf>
    <xf numFmtId="0" fontId="43" fillId="0" borderId="0" xfId="0" applyFont="1" applyAlignment="1">
      <alignment vertical="center"/>
    </xf>
    <xf numFmtId="0" fontId="8" fillId="7" borderId="20" xfId="0" applyFont="1" applyFill="1" applyBorder="1"/>
    <xf numFmtId="0" fontId="8" fillId="7" borderId="0" xfId="0" applyFont="1" applyFill="1"/>
    <xf numFmtId="0" fontId="4" fillId="7" borderId="10" xfId="12" applyFont="1" applyFill="1" applyBorder="1" applyAlignment="1">
      <alignment wrapText="1"/>
    </xf>
    <xf numFmtId="0" fontId="31" fillId="6" borderId="0" xfId="52" applyFont="1" applyFill="1" applyAlignment="1">
      <alignment horizontal="center" vertical="center" wrapText="1"/>
    </xf>
    <xf numFmtId="40" fontId="31" fillId="6" borderId="0" xfId="4" applyNumberFormat="1" applyFont="1" applyFill="1" applyBorder="1" applyAlignment="1" applyProtection="1">
      <alignment horizontal="center" vertical="center" wrapText="1"/>
    </xf>
    <xf numFmtId="10" fontId="31" fillId="6" borderId="0" xfId="75" applyNumberFormat="1" applyFont="1" applyFill="1" applyBorder="1" applyAlignment="1" applyProtection="1">
      <alignment horizontal="center" vertical="center" wrapText="1"/>
    </xf>
    <xf numFmtId="0" fontId="45" fillId="0" borderId="0" xfId="52" applyFont="1"/>
    <xf numFmtId="0" fontId="46" fillId="0" borderId="0" xfId="52" applyFont="1" applyAlignment="1">
      <alignment horizontal="center"/>
    </xf>
    <xf numFmtId="0" fontId="44" fillId="0" borderId="0" xfId="52" applyFont="1" applyAlignment="1">
      <alignment horizontal="left"/>
    </xf>
    <xf numFmtId="0" fontId="44" fillId="0" borderId="0" xfId="52" applyFont="1" applyAlignment="1">
      <alignment horizontal="center"/>
    </xf>
    <xf numFmtId="0" fontId="44" fillId="0" borderId="0" xfId="52" applyFont="1"/>
    <xf numFmtId="0" fontId="47" fillId="0" borderId="5" xfId="52" applyFont="1" applyBorder="1"/>
    <xf numFmtId="0" fontId="45" fillId="0" borderId="5" xfId="52" applyFont="1" applyBorder="1"/>
    <xf numFmtId="0" fontId="47" fillId="0" borderId="5" xfId="52" applyFont="1" applyBorder="1" applyAlignment="1">
      <alignment horizontal="left"/>
    </xf>
    <xf numFmtId="0" fontId="44" fillId="0" borderId="2" xfId="52" applyFont="1" applyBorder="1"/>
    <xf numFmtId="0" fontId="44" fillId="0" borderId="2" xfId="52" applyFont="1" applyBorder="1" applyAlignment="1">
      <alignment horizontal="center"/>
    </xf>
    <xf numFmtId="44" fontId="45" fillId="0" borderId="0" xfId="4" applyFont="1"/>
    <xf numFmtId="0" fontId="46" fillId="8" borderId="0" xfId="52" applyFont="1" applyFill="1"/>
    <xf numFmtId="0" fontId="46" fillId="0" borderId="0" xfId="52" applyFont="1"/>
    <xf numFmtId="44" fontId="45" fillId="0" borderId="6" xfId="52" applyNumberFormat="1" applyFont="1" applyBorder="1"/>
    <xf numFmtId="0" fontId="44" fillId="0" borderId="9" xfId="52" applyFont="1" applyBorder="1"/>
    <xf numFmtId="0" fontId="45" fillId="0" borderId="6" xfId="52" applyFont="1" applyBorder="1"/>
    <xf numFmtId="0" fontId="45" fillId="0" borderId="7" xfId="52" applyFont="1" applyBorder="1"/>
    <xf numFmtId="44" fontId="45" fillId="0" borderId="6" xfId="4" applyFont="1" applyBorder="1"/>
    <xf numFmtId="0" fontId="47" fillId="0" borderId="0" xfId="52" applyFont="1" applyAlignment="1">
      <alignment horizontal="right"/>
    </xf>
    <xf numFmtId="44" fontId="45" fillId="0" borderId="61" xfId="4" applyFont="1" applyBorder="1"/>
    <xf numFmtId="0" fontId="46" fillId="0" borderId="5" xfId="52" applyFont="1" applyBorder="1"/>
    <xf numFmtId="0" fontId="47" fillId="0" borderId="0" xfId="52" applyFont="1" applyAlignment="1">
      <alignment horizontal="center"/>
    </xf>
    <xf numFmtId="0" fontId="47" fillId="0" borderId="0" xfId="52" applyFont="1" applyAlignment="1">
      <alignment horizontal="center" wrapText="1"/>
    </xf>
    <xf numFmtId="0" fontId="46" fillId="0" borderId="2" xfId="52" applyFont="1" applyBorder="1" applyAlignment="1">
      <alignment vertical="top" wrapText="1"/>
    </xf>
    <xf numFmtId="44" fontId="46" fillId="0" borderId="2" xfId="4" applyFont="1" applyBorder="1" applyAlignment="1">
      <alignment horizontal="right" vertical="top" wrapText="1"/>
    </xf>
    <xf numFmtId="0" fontId="46" fillId="8" borderId="2" xfId="52" applyFont="1" applyFill="1" applyBorder="1"/>
    <xf numFmtId="44" fontId="46" fillId="8" borderId="2" xfId="4" applyFont="1" applyFill="1" applyBorder="1" applyAlignment="1"/>
    <xf numFmtId="44" fontId="46" fillId="8" borderId="2" xfId="4" applyFont="1" applyFill="1" applyBorder="1" applyAlignment="1">
      <alignment vertical="top" wrapText="1"/>
    </xf>
    <xf numFmtId="0" fontId="46" fillId="0" borderId="11" xfId="52" applyFont="1" applyBorder="1" applyAlignment="1">
      <alignment vertical="top" wrapText="1"/>
    </xf>
    <xf numFmtId="44" fontId="46" fillId="0" borderId="27" xfId="4" applyFont="1" applyBorder="1" applyAlignment="1">
      <alignment horizontal="right" vertical="top" wrapText="1"/>
    </xf>
    <xf numFmtId="0" fontId="46" fillId="0" borderId="40" xfId="52" applyFont="1" applyBorder="1" applyAlignment="1">
      <alignment vertical="top" wrapText="1"/>
    </xf>
    <xf numFmtId="44" fontId="46" fillId="0" borderId="30" xfId="4" applyFont="1" applyBorder="1" applyAlignment="1">
      <alignment horizontal="right" vertical="top" wrapText="1"/>
    </xf>
    <xf numFmtId="0" fontId="44" fillId="0" borderId="40" xfId="52" applyFont="1" applyBorder="1" applyAlignment="1">
      <alignment vertical="top" wrapText="1"/>
    </xf>
    <xf numFmtId="44" fontId="44" fillId="0" borderId="30" xfId="4" applyFont="1" applyBorder="1" applyAlignment="1">
      <alignment vertical="top" wrapText="1"/>
    </xf>
    <xf numFmtId="0" fontId="48" fillId="0" borderId="0" xfId="52" applyFont="1"/>
    <xf numFmtId="0" fontId="44" fillId="0" borderId="5" xfId="52" applyFont="1" applyBorder="1"/>
    <xf numFmtId="14" fontId="45" fillId="0" borderId="5" xfId="52" applyNumberFormat="1" applyFont="1" applyBorder="1"/>
    <xf numFmtId="0" fontId="45" fillId="0" borderId="62" xfId="52" applyFont="1" applyBorder="1"/>
    <xf numFmtId="49" fontId="45" fillId="0" borderId="62" xfId="52" applyNumberFormat="1" applyFont="1" applyBorder="1"/>
    <xf numFmtId="0" fontId="6" fillId="0" borderId="0" xfId="0" quotePrefix="1" applyFont="1"/>
    <xf numFmtId="44" fontId="0" fillId="0" borderId="4" xfId="5" applyFont="1" applyBorder="1" applyAlignment="1">
      <alignment wrapText="1"/>
    </xf>
    <xf numFmtId="0" fontId="3" fillId="0" borderId="0" xfId="11" applyAlignment="1">
      <alignment horizontal="center" wrapText="1"/>
    </xf>
    <xf numFmtId="0" fontId="3" fillId="0" borderId="0" xfId="11" applyAlignment="1">
      <alignment wrapText="1"/>
    </xf>
    <xf numFmtId="164" fontId="3" fillId="0" borderId="0" xfId="11" applyNumberFormat="1" applyAlignment="1">
      <alignment horizontal="center" wrapText="1"/>
    </xf>
    <xf numFmtId="0" fontId="2" fillId="0" borderId="0" xfId="11" applyFont="1" applyAlignment="1">
      <alignment vertical="top" wrapText="1"/>
    </xf>
    <xf numFmtId="44" fontId="0" fillId="0" borderId="0" xfId="5" applyFont="1" applyBorder="1" applyAlignment="1">
      <alignment wrapText="1"/>
    </xf>
    <xf numFmtId="44" fontId="2" fillId="0" borderId="0" xfId="5" applyFont="1" applyBorder="1" applyAlignment="1">
      <alignment vertical="top" wrapText="1"/>
    </xf>
    <xf numFmtId="0" fontId="27" fillId="0" borderId="0" xfId="11" applyFont="1" applyAlignment="1">
      <alignment wrapText="1"/>
    </xf>
    <xf numFmtId="164" fontId="36" fillId="0" borderId="33" xfId="52" applyNumberFormat="1" applyFont="1" applyBorder="1" applyAlignment="1" applyProtection="1">
      <alignment horizontal="center"/>
      <protection locked="0"/>
    </xf>
    <xf numFmtId="164" fontId="36" fillId="0" borderId="29" xfId="52" applyNumberFormat="1" applyFont="1" applyBorder="1" applyAlignment="1" applyProtection="1">
      <alignment horizontal="center"/>
      <protection locked="0"/>
    </xf>
    <xf numFmtId="44" fontId="36" fillId="0" borderId="29" xfId="52" applyNumberFormat="1" applyFont="1" applyBorder="1" applyAlignment="1" applyProtection="1">
      <alignment horizontal="center"/>
      <protection locked="0"/>
    </xf>
    <xf numFmtId="44" fontId="36" fillId="0" borderId="29" xfId="4" applyFont="1" applyFill="1" applyBorder="1" applyAlignment="1" applyProtection="1">
      <alignment horizontal="center"/>
      <protection locked="0"/>
    </xf>
    <xf numFmtId="44" fontId="36" fillId="0" borderId="33" xfId="4" applyFont="1" applyFill="1" applyBorder="1" applyAlignment="1" applyProtection="1">
      <alignment horizontal="center"/>
      <protection locked="0"/>
    </xf>
    <xf numFmtId="164" fontId="50" fillId="3" borderId="11" xfId="52" applyNumberFormat="1" applyFont="1" applyFill="1" applyBorder="1" applyAlignment="1" applyProtection="1">
      <alignment horizontal="center" vertical="center"/>
      <protection locked="0"/>
    </xf>
    <xf numFmtId="0" fontId="4" fillId="2" borderId="11" xfId="52" applyFont="1" applyFill="1" applyBorder="1" applyAlignment="1">
      <alignment horizontal="center" vertical="center" wrapText="1"/>
    </xf>
    <xf numFmtId="0" fontId="4" fillId="2" borderId="27" xfId="52" applyFont="1" applyFill="1" applyBorder="1" applyAlignment="1">
      <alignment horizontal="center" vertical="center" wrapText="1"/>
    </xf>
    <xf numFmtId="0" fontId="4" fillId="0" borderId="0" xfId="52" applyFont="1" applyAlignment="1">
      <alignment horizontal="center" vertical="center" wrapText="1"/>
    </xf>
    <xf numFmtId="0" fontId="24" fillId="0" borderId="0" xfId="52" applyFont="1" applyAlignment="1">
      <alignment vertical="center"/>
    </xf>
    <xf numFmtId="0" fontId="19" fillId="0" borderId="0" xfId="52" applyFont="1" applyAlignment="1">
      <alignment horizontal="center" vertical="center"/>
    </xf>
    <xf numFmtId="0" fontId="0" fillId="0" borderId="0" xfId="0" applyAlignment="1">
      <alignment vertical="center"/>
    </xf>
    <xf numFmtId="164" fontId="51" fillId="0" borderId="14" xfId="52" applyNumberFormat="1" applyFont="1" applyBorder="1" applyAlignment="1" applyProtection="1">
      <alignment horizontal="center"/>
      <protection locked="0"/>
    </xf>
    <xf numFmtId="44" fontId="51" fillId="0" borderId="14" xfId="52" applyNumberFormat="1" applyFont="1" applyBorder="1" applyAlignment="1" applyProtection="1">
      <alignment horizontal="center"/>
      <protection locked="0"/>
    </xf>
    <xf numFmtId="44" fontId="51" fillId="0" borderId="14" xfId="4" applyFont="1" applyFill="1" applyBorder="1" applyAlignment="1" applyProtection="1">
      <alignment horizontal="center"/>
      <protection locked="0"/>
    </xf>
    <xf numFmtId="44" fontId="51" fillId="0" borderId="0" xfId="4" applyFont="1" applyFill="1" applyBorder="1" applyAlignment="1" applyProtection="1">
      <alignment horizontal="center"/>
      <protection locked="0"/>
    </xf>
    <xf numFmtId="0" fontId="51" fillId="0" borderId="0" xfId="52" applyFont="1"/>
    <xf numFmtId="44" fontId="52" fillId="0" borderId="0" xfId="4" applyFont="1" applyBorder="1" applyProtection="1"/>
    <xf numFmtId="0" fontId="53" fillId="0" borderId="0" xfId="52" applyFont="1"/>
    <xf numFmtId="0" fontId="53" fillId="0" borderId="0" xfId="0" applyFont="1"/>
    <xf numFmtId="0" fontId="51" fillId="0" borderId="20" xfId="52" applyFont="1" applyBorder="1"/>
    <xf numFmtId="0" fontId="51" fillId="0" borderId="10" xfId="52" applyFont="1" applyBorder="1"/>
    <xf numFmtId="0" fontId="51" fillId="6" borderId="20" xfId="52" applyFont="1" applyFill="1" applyBorder="1" applyAlignment="1" applyProtection="1">
      <alignment horizontal="left"/>
      <protection locked="0"/>
    </xf>
    <xf numFmtId="0" fontId="51" fillId="6" borderId="0" xfId="52" applyFont="1" applyFill="1" applyAlignment="1" applyProtection="1">
      <alignment horizontal="left"/>
      <protection locked="0"/>
    </xf>
    <xf numFmtId="166" fontId="51" fillId="6" borderId="0" xfId="52" applyNumberFormat="1" applyFont="1" applyFill="1" applyProtection="1">
      <protection locked="0"/>
    </xf>
    <xf numFmtId="0" fontId="51" fillId="6" borderId="0" xfId="52" applyFont="1" applyFill="1" applyProtection="1">
      <protection locked="0"/>
    </xf>
    <xf numFmtId="0" fontId="51" fillId="6" borderId="10" xfId="52" applyFont="1" applyFill="1" applyBorder="1" applyProtection="1">
      <protection locked="0"/>
    </xf>
    <xf numFmtId="43" fontId="51" fillId="6" borderId="14" xfId="1" applyFont="1" applyFill="1" applyBorder="1" applyAlignment="1" applyProtection="1">
      <alignment horizontal="center"/>
      <protection locked="0"/>
    </xf>
    <xf numFmtId="164" fontId="51" fillId="6" borderId="14" xfId="52" applyNumberFormat="1" applyFont="1" applyFill="1" applyBorder="1" applyAlignment="1" applyProtection="1">
      <alignment horizontal="center"/>
      <protection locked="0"/>
    </xf>
    <xf numFmtId="44" fontId="51" fillId="6" borderId="14" xfId="52" applyNumberFormat="1" applyFont="1" applyFill="1" applyBorder="1" applyAlignment="1" applyProtection="1">
      <alignment horizontal="center"/>
      <protection locked="0"/>
    </xf>
    <xf numFmtId="44" fontId="51" fillId="6" borderId="14" xfId="4" applyFont="1" applyFill="1" applyBorder="1" applyAlignment="1" applyProtection="1">
      <alignment horizontal="center"/>
      <protection locked="0"/>
    </xf>
    <xf numFmtId="0" fontId="32" fillId="5" borderId="0" xfId="52" applyFont="1" applyFill="1" applyAlignment="1" applyProtection="1">
      <alignment horizontal="left" vertical="center"/>
      <protection locked="0"/>
    </xf>
    <xf numFmtId="0" fontId="19" fillId="5" borderId="0" xfId="52" applyFont="1" applyFill="1"/>
    <xf numFmtId="0" fontId="30" fillId="5" borderId="0" xfId="52" applyFont="1" applyFill="1" applyAlignment="1" applyProtection="1">
      <alignment horizontal="left" vertical="center"/>
      <protection locked="0"/>
    </xf>
    <xf numFmtId="0" fontId="24" fillId="5" borderId="0" xfId="52" applyFont="1" applyFill="1"/>
    <xf numFmtId="44" fontId="30" fillId="5" borderId="0" xfId="4" applyFont="1" applyFill="1" applyBorder="1" applyAlignment="1" applyProtection="1">
      <alignment horizontal="center" vertical="center"/>
    </xf>
    <xf numFmtId="169" fontId="50" fillId="5" borderId="11" xfId="52" applyNumberFormat="1" applyFont="1" applyFill="1" applyBorder="1" applyAlignment="1" applyProtection="1">
      <alignment horizontal="center" vertical="center"/>
      <protection locked="0"/>
    </xf>
    <xf numFmtId="0" fontId="19" fillId="0" borderId="12" xfId="52" applyFont="1" applyBorder="1" applyAlignment="1">
      <alignment horizontal="left"/>
    </xf>
    <xf numFmtId="0" fontId="19" fillId="0" borderId="19" xfId="52" applyFont="1" applyBorder="1" applyAlignment="1">
      <alignment horizontal="center"/>
    </xf>
    <xf numFmtId="0" fontId="19" fillId="0" borderId="11" xfId="52" applyFont="1" applyBorder="1"/>
    <xf numFmtId="40" fontId="54" fillId="0" borderId="0" xfId="1" applyNumberFormat="1" applyFont="1" applyFill="1" applyProtection="1">
      <protection locked="0"/>
    </xf>
    <xf numFmtId="1" fontId="54" fillId="0" borderId="0" xfId="1" applyNumberFormat="1" applyFont="1" applyFill="1" applyProtection="1">
      <protection locked="0"/>
    </xf>
    <xf numFmtId="0" fontId="54" fillId="0" borderId="0" xfId="0" applyFont="1"/>
    <xf numFmtId="49" fontId="20" fillId="4" borderId="20" xfId="1" applyNumberFormat="1" applyFont="1" applyFill="1" applyBorder="1" applyAlignment="1" applyProtection="1">
      <alignment horizontal="center"/>
    </xf>
    <xf numFmtId="49" fontId="25" fillId="4" borderId="0" xfId="1" applyNumberFormat="1" applyFont="1" applyFill="1" applyBorder="1" applyAlignment="1" applyProtection="1">
      <alignment horizontal="center"/>
    </xf>
    <xf numFmtId="49" fontId="8" fillId="4" borderId="0" xfId="1" applyNumberFormat="1" applyFont="1" applyFill="1" applyBorder="1" applyAlignment="1" applyProtection="1">
      <alignment horizontal="center"/>
    </xf>
    <xf numFmtId="49" fontId="4" fillId="4" borderId="10" xfId="1" applyNumberFormat="1" applyFont="1" applyFill="1" applyBorder="1" applyAlignment="1" applyProtection="1">
      <alignment horizontal="center" wrapText="1"/>
      <protection locked="0"/>
    </xf>
    <xf numFmtId="49" fontId="6" fillId="0" borderId="0" xfId="1" quotePrefix="1" applyNumberFormat="1" applyFont="1" applyFill="1" applyAlignment="1" applyProtection="1">
      <alignment horizontal="center"/>
      <protection locked="0"/>
    </xf>
    <xf numFmtId="49" fontId="6" fillId="0" borderId="0" xfId="1" applyNumberFormat="1" applyFont="1" applyFill="1" applyAlignment="1" applyProtection="1">
      <alignment horizontal="center"/>
      <protection locked="0"/>
    </xf>
    <xf numFmtId="49" fontId="6" fillId="0" borderId="0" xfId="1" quotePrefix="1" applyNumberFormat="1" applyFont="1" applyAlignment="1" applyProtection="1">
      <alignment horizontal="center"/>
      <protection locked="0"/>
    </xf>
    <xf numFmtId="49" fontId="6" fillId="0" borderId="0" xfId="1" applyNumberFormat="1" applyFont="1" applyAlignment="1" applyProtection="1">
      <alignment horizontal="center"/>
      <protection locked="0"/>
    </xf>
    <xf numFmtId="49" fontId="6" fillId="5" borderId="0" xfId="1" applyNumberFormat="1" applyFont="1" applyFill="1" applyAlignment="1" applyProtection="1">
      <alignment horizontal="center"/>
    </xf>
    <xf numFmtId="49" fontId="6" fillId="0" borderId="0" xfId="1" applyNumberFormat="1" applyFont="1" applyAlignment="1">
      <alignment horizontal="center"/>
    </xf>
    <xf numFmtId="44" fontId="20" fillId="4" borderId="20" xfId="0" applyNumberFormat="1" applyFont="1" applyFill="1" applyBorder="1" applyAlignment="1">
      <alignment horizontal="center"/>
    </xf>
    <xf numFmtId="44" fontId="25" fillId="4" borderId="0" xfId="0" applyNumberFormat="1" applyFont="1" applyFill="1" applyAlignment="1">
      <alignment horizontal="center"/>
    </xf>
    <xf numFmtId="44" fontId="8" fillId="4" borderId="0" xfId="0" applyNumberFormat="1" applyFont="1" applyFill="1" applyAlignment="1">
      <alignment horizontal="center"/>
    </xf>
    <xf numFmtId="44" fontId="4" fillId="4" borderId="10" xfId="1" applyNumberFormat="1" applyFont="1" applyFill="1" applyBorder="1" applyAlignment="1" applyProtection="1">
      <alignment horizontal="center" wrapText="1"/>
      <protection locked="0"/>
    </xf>
    <xf numFmtId="44" fontId="6" fillId="0" borderId="0" xfId="1" applyNumberFormat="1" applyFont="1" applyFill="1" applyAlignment="1" applyProtection="1">
      <alignment horizontal="center"/>
      <protection locked="0"/>
    </xf>
    <xf numFmtId="44" fontId="6" fillId="0" borderId="0" xfId="1" applyNumberFormat="1" applyFont="1" applyAlignment="1" applyProtection="1">
      <alignment horizontal="center"/>
      <protection locked="0"/>
    </xf>
    <xf numFmtId="44" fontId="6" fillId="0" borderId="0" xfId="1" applyNumberFormat="1" applyFont="1" applyAlignment="1">
      <alignment horizontal="center"/>
    </xf>
    <xf numFmtId="44" fontId="6" fillId="5" borderId="0" xfId="1" applyNumberFormat="1" applyFont="1" applyFill="1" applyAlignment="1" applyProtection="1">
      <alignment horizontal="center"/>
    </xf>
    <xf numFmtId="14" fontId="6" fillId="0" borderId="0" xfId="0" applyNumberFormat="1" applyFont="1" applyAlignment="1" applyProtection="1">
      <alignment horizontal="center"/>
      <protection locked="0"/>
    </xf>
    <xf numFmtId="164" fontId="4" fillId="4" borderId="10" xfId="0" applyNumberFormat="1" applyFont="1" applyFill="1" applyBorder="1" applyAlignment="1" applyProtection="1">
      <alignment horizontal="center" wrapText="1"/>
      <protection locked="0"/>
    </xf>
    <xf numFmtId="0" fontId="4" fillId="4" borderId="10" xfId="0" applyFont="1" applyFill="1" applyBorder="1" applyAlignment="1" applyProtection="1">
      <alignment horizontal="center" wrapText="1"/>
      <protection locked="0"/>
    </xf>
    <xf numFmtId="0" fontId="39" fillId="0" borderId="0" xfId="52" applyFont="1" applyAlignment="1">
      <alignment horizontal="center" wrapText="1"/>
    </xf>
    <xf numFmtId="0" fontId="39" fillId="0" borderId="0" xfId="52" applyFont="1" applyAlignment="1">
      <alignment horizontal="left" wrapText="1"/>
    </xf>
    <xf numFmtId="169" fontId="7" fillId="3" borderId="37" xfId="52" applyNumberFormat="1" applyFont="1" applyFill="1" applyBorder="1" applyAlignment="1">
      <alignment horizontal="left" vertical="center" wrapText="1"/>
    </xf>
    <xf numFmtId="0" fontId="2" fillId="0" borderId="50" xfId="0" applyFont="1" applyBorder="1" applyAlignment="1">
      <alignment horizontal="left" vertical="center" wrapText="1"/>
    </xf>
    <xf numFmtId="0" fontId="2" fillId="0" borderId="27" xfId="0" applyFont="1" applyBorder="1" applyAlignment="1">
      <alignment horizontal="left" vertical="center" wrapText="1"/>
    </xf>
    <xf numFmtId="0" fontId="44" fillId="0" borderId="0" xfId="52" applyFont="1" applyAlignment="1">
      <alignment horizontal="center"/>
    </xf>
    <xf numFmtId="0" fontId="44" fillId="0" borderId="9" xfId="52" applyFont="1" applyBorder="1" applyAlignment="1">
      <alignment horizontal="center"/>
    </xf>
    <xf numFmtId="0" fontId="44" fillId="0" borderId="7" xfId="52" applyFont="1" applyBorder="1" applyAlignment="1">
      <alignment horizontal="center"/>
    </xf>
    <xf numFmtId="0" fontId="0" fillId="0" borderId="7" xfId="0" applyBorder="1"/>
    <xf numFmtId="49" fontId="12" fillId="4" borderId="0" xfId="11" applyNumberFormat="1" applyFont="1" applyFill="1" applyAlignment="1">
      <alignment horizontal="center" vertical="top"/>
    </xf>
    <xf numFmtId="49" fontId="12" fillId="4" borderId="19" xfId="11" applyNumberFormat="1" applyFont="1" applyFill="1" applyBorder="1" applyAlignment="1">
      <alignment horizontal="center" vertical="top"/>
    </xf>
    <xf numFmtId="0" fontId="20" fillId="4" borderId="0" xfId="0" applyFont="1" applyFill="1" applyAlignment="1">
      <alignment horizontal="left" vertical="top"/>
    </xf>
    <xf numFmtId="0" fontId="5" fillId="0" borderId="9" xfId="12" applyFont="1" applyBorder="1" applyAlignment="1" applyProtection="1">
      <alignment horizontal="left" vertical="center" wrapText="1"/>
      <protection locked="0"/>
    </xf>
    <xf numFmtId="0" fontId="5" fillId="0" borderId="31" xfId="12" applyFont="1" applyBorder="1" applyAlignment="1" applyProtection="1">
      <alignment horizontal="left" vertical="center" wrapText="1"/>
      <protection locked="0"/>
    </xf>
    <xf numFmtId="0" fontId="16" fillId="0" borderId="1" xfId="12" applyFont="1" applyBorder="1" applyAlignment="1">
      <alignment horizontal="left" vertical="center" wrapText="1"/>
    </xf>
    <xf numFmtId="0" fontId="16" fillId="0" borderId="2" xfId="12" applyFont="1" applyBorder="1" applyAlignment="1">
      <alignment horizontal="left" vertical="center"/>
    </xf>
    <xf numFmtId="0" fontId="16" fillId="0" borderId="36" xfId="12" applyFont="1" applyBorder="1" applyAlignment="1">
      <alignment horizontal="left" vertical="center" wrapText="1"/>
    </xf>
    <xf numFmtId="0" fontId="16" fillId="0" borderId="8" xfId="12" applyFont="1" applyBorder="1" applyAlignment="1">
      <alignment horizontal="left" vertical="center" wrapText="1"/>
    </xf>
    <xf numFmtId="0" fontId="16" fillId="0" borderId="55" xfId="12" applyFont="1" applyBorder="1" applyAlignment="1">
      <alignment horizontal="left" vertical="center" wrapText="1"/>
    </xf>
    <xf numFmtId="0" fontId="16" fillId="0" borderId="1" xfId="12" applyFont="1" applyBorder="1" applyAlignment="1">
      <alignment horizontal="left" vertical="center"/>
    </xf>
    <xf numFmtId="0" fontId="14" fillId="4" borderId="37" xfId="12" applyFont="1" applyFill="1" applyBorder="1" applyAlignment="1">
      <alignment horizontal="center" vertical="center"/>
    </xf>
    <xf numFmtId="0" fontId="14" fillId="4" borderId="50" xfId="12" applyFont="1" applyFill="1" applyBorder="1" applyAlignment="1">
      <alignment horizontal="center" vertical="center"/>
    </xf>
    <xf numFmtId="0" fontId="14" fillId="4" borderId="27" xfId="12" applyFont="1" applyFill="1" applyBorder="1" applyAlignment="1">
      <alignment horizontal="center" vertical="center"/>
    </xf>
    <xf numFmtId="0" fontId="5" fillId="0" borderId="9" xfId="12" applyFont="1" applyBorder="1" applyAlignment="1" applyProtection="1">
      <alignment horizontal="center" wrapText="1"/>
      <protection locked="0"/>
    </xf>
    <xf numFmtId="0" fontId="5" fillId="0" borderId="31" xfId="12" applyFont="1" applyBorder="1" applyAlignment="1" applyProtection="1">
      <alignment horizontal="center" wrapText="1"/>
      <protection locked="0"/>
    </xf>
    <xf numFmtId="0" fontId="16" fillId="0" borderId="35" xfId="12" applyFont="1" applyBorder="1" applyAlignment="1">
      <alignment horizontal="left" vertical="center" wrapText="1"/>
    </xf>
    <xf numFmtId="0" fontId="16" fillId="0" borderId="6" xfId="12" applyFont="1" applyBorder="1" applyAlignment="1">
      <alignment horizontal="left" vertical="center" wrapText="1"/>
    </xf>
    <xf numFmtId="0" fontId="16" fillId="0" borderId="7" xfId="12" applyFont="1" applyBorder="1" applyAlignment="1">
      <alignment horizontal="left" vertical="center" wrapText="1"/>
    </xf>
    <xf numFmtId="0" fontId="5" fillId="0" borderId="56" xfId="12" applyFont="1" applyBorder="1" applyAlignment="1" applyProtection="1">
      <alignment horizontal="left" vertical="center" wrapText="1"/>
      <protection locked="0"/>
    </xf>
    <xf numFmtId="0" fontId="5" fillId="0" borderId="34" xfId="12" applyFont="1" applyBorder="1" applyAlignment="1" applyProtection="1">
      <alignment horizontal="left" vertical="center" wrapText="1"/>
      <protection locked="0"/>
    </xf>
    <xf numFmtId="0" fontId="16" fillId="0" borderId="12" xfId="12" applyFont="1" applyBorder="1" applyAlignment="1">
      <alignment horizontal="left"/>
    </xf>
    <xf numFmtId="0" fontId="16" fillId="0" borderId="0" xfId="12" applyFont="1" applyAlignment="1">
      <alignment horizontal="left"/>
    </xf>
    <xf numFmtId="49" fontId="19" fillId="0" borderId="51" xfId="12" applyNumberFormat="1" applyFont="1" applyBorder="1" applyAlignment="1">
      <alignment horizontal="left"/>
    </xf>
    <xf numFmtId="0" fontId="19" fillId="0" borderId="51" xfId="12" applyFont="1" applyBorder="1" applyAlignment="1">
      <alignment horizontal="left"/>
    </xf>
    <xf numFmtId="0" fontId="19" fillId="0" borderId="6" xfId="12" applyFont="1" applyBorder="1" applyAlignment="1">
      <alignment horizontal="left"/>
    </xf>
    <xf numFmtId="0" fontId="2" fillId="0" borderId="12" xfId="12" applyBorder="1" applyAlignment="1">
      <alignment horizontal="left"/>
    </xf>
    <xf numFmtId="0" fontId="2" fillId="0" borderId="0" xfId="12" applyAlignment="1">
      <alignment horizontal="left"/>
    </xf>
    <xf numFmtId="0" fontId="16" fillId="0" borderId="5" xfId="12" applyFont="1" applyBorder="1" applyAlignment="1">
      <alignment horizontal="center"/>
    </xf>
    <xf numFmtId="0" fontId="16" fillId="0" borderId="18" xfId="12" applyFont="1" applyBorder="1" applyAlignment="1">
      <alignment horizontal="center"/>
    </xf>
  </cellXfs>
  <cellStyles count="77">
    <cellStyle name="Comma" xfId="1" builtinId="3"/>
    <cellStyle name="Comma 2" xfId="2" xr:uid="{00000000-0005-0000-0000-000001000000}"/>
    <cellStyle name="Comma 2 2" xfId="35" xr:uid="{00000000-0005-0000-0000-000002000000}"/>
    <cellStyle name="Comma 2 3" xfId="15" xr:uid="{00000000-0005-0000-0000-000003000000}"/>
    <cellStyle name="Comma 2 4" xfId="59" xr:uid="{00000000-0005-0000-0000-000004000000}"/>
    <cellStyle name="Comma 2 5" xfId="62" xr:uid="{00000000-0005-0000-0000-000005000000}"/>
    <cellStyle name="Comma0" xfId="3" xr:uid="{00000000-0005-0000-0000-000006000000}"/>
    <cellStyle name="Comma0 2" xfId="24" xr:uid="{00000000-0005-0000-0000-000007000000}"/>
    <cellStyle name="Comma0 2 2" xfId="55" xr:uid="{00000000-0005-0000-0000-000008000000}"/>
    <cellStyle name="Comma0 3" xfId="36" xr:uid="{00000000-0005-0000-0000-000009000000}"/>
    <cellStyle name="Comma0 4" xfId="16" xr:uid="{00000000-0005-0000-0000-00000A000000}"/>
    <cellStyle name="Comma0 5" xfId="73" xr:uid="{00000000-0005-0000-0000-00000B000000}"/>
    <cellStyle name="Currency" xfId="4" builtinId="4"/>
    <cellStyle name="Currency 2" xfId="5" xr:uid="{00000000-0005-0000-0000-00000D000000}"/>
    <cellStyle name="Currency 2 2" xfId="26" xr:uid="{00000000-0005-0000-0000-00000E000000}"/>
    <cellStyle name="Currency 2 3" xfId="17" xr:uid="{00000000-0005-0000-0000-00000F000000}"/>
    <cellStyle name="Currency 2 4" xfId="65" xr:uid="{00000000-0005-0000-0000-000010000000}"/>
    <cellStyle name="Currency 2 5" xfId="72" xr:uid="{00000000-0005-0000-0000-000011000000}"/>
    <cellStyle name="Currency 3" xfId="6" xr:uid="{00000000-0005-0000-0000-000012000000}"/>
    <cellStyle name="Currency 3 2" xfId="37" xr:uid="{00000000-0005-0000-0000-000013000000}"/>
    <cellStyle name="Currency 3 3" xfId="18" xr:uid="{00000000-0005-0000-0000-000014000000}"/>
    <cellStyle name="Currency 3 4" xfId="64" xr:uid="{00000000-0005-0000-0000-000015000000}"/>
    <cellStyle name="Currency 3 5" xfId="71" xr:uid="{00000000-0005-0000-0000-000016000000}"/>
    <cellStyle name="Currency 4" xfId="25" xr:uid="{00000000-0005-0000-0000-000017000000}"/>
    <cellStyle name="Currency0" xfId="7" xr:uid="{00000000-0005-0000-0000-000018000000}"/>
    <cellStyle name="Currency0 2" xfId="27" xr:uid="{00000000-0005-0000-0000-000019000000}"/>
    <cellStyle name="Currency0 2 2" xfId="56" xr:uid="{00000000-0005-0000-0000-00001A000000}"/>
    <cellStyle name="Currency0 3" xfId="38" xr:uid="{00000000-0005-0000-0000-00001B000000}"/>
    <cellStyle name="Currency0 4" xfId="19" xr:uid="{00000000-0005-0000-0000-00001C000000}"/>
    <cellStyle name="Currency0 5" xfId="70" xr:uid="{00000000-0005-0000-0000-00001D000000}"/>
    <cellStyle name="Date" xfId="8" xr:uid="{00000000-0005-0000-0000-00001E000000}"/>
    <cellStyle name="Date 2" xfId="28" xr:uid="{00000000-0005-0000-0000-00001F000000}"/>
    <cellStyle name="Date 2 2" xfId="57" xr:uid="{00000000-0005-0000-0000-000020000000}"/>
    <cellStyle name="Date 3" xfId="39" xr:uid="{00000000-0005-0000-0000-000021000000}"/>
    <cellStyle name="Date 4" xfId="20" xr:uid="{00000000-0005-0000-0000-000022000000}"/>
    <cellStyle name="Date 5" xfId="69" xr:uid="{00000000-0005-0000-0000-000023000000}"/>
    <cellStyle name="Fixed" xfId="9" xr:uid="{00000000-0005-0000-0000-000024000000}"/>
    <cellStyle name="Fixed 2" xfId="29" xr:uid="{00000000-0005-0000-0000-000025000000}"/>
    <cellStyle name="Fixed 2 2" xfId="58" xr:uid="{00000000-0005-0000-0000-000026000000}"/>
    <cellStyle name="Fixed 3" xfId="40" xr:uid="{00000000-0005-0000-0000-000027000000}"/>
    <cellStyle name="Fixed 4" xfId="21" xr:uid="{00000000-0005-0000-0000-000028000000}"/>
    <cellStyle name="Fixed 5" xfId="68" xr:uid="{00000000-0005-0000-0000-000029000000}"/>
    <cellStyle name="Heading 1 2" xfId="30" xr:uid="{00000000-0005-0000-0000-00002A000000}"/>
    <cellStyle name="Heading 2 2" xfId="31" xr:uid="{00000000-0005-0000-0000-00002B000000}"/>
    <cellStyle name="Hyperlink" xfId="10" builtinId="8"/>
    <cellStyle name="Normal" xfId="0" builtinId="0"/>
    <cellStyle name="Normal 10" xfId="52" xr:uid="{00000000-0005-0000-0000-00002E000000}"/>
    <cellStyle name="Normal 11" xfId="45" xr:uid="{00000000-0005-0000-0000-00002F000000}"/>
    <cellStyle name="Normal 2" xfId="11" xr:uid="{00000000-0005-0000-0000-000030000000}"/>
    <cellStyle name="Normal 2 10" xfId="49" xr:uid="{00000000-0005-0000-0000-000031000000}"/>
    <cellStyle name="Normal 2 11" xfId="46" xr:uid="{00000000-0005-0000-0000-000032000000}"/>
    <cellStyle name="normal 2 2" xfId="32" xr:uid="{00000000-0005-0000-0000-000033000000}"/>
    <cellStyle name="Normal 2 2 2" xfId="51" xr:uid="{00000000-0005-0000-0000-000034000000}"/>
    <cellStyle name="Normal 2 3" xfId="41" xr:uid="{00000000-0005-0000-0000-000035000000}"/>
    <cellStyle name="Normal 2 4" xfId="44" xr:uid="{00000000-0005-0000-0000-000036000000}"/>
    <cellStyle name="Normal 2 5" xfId="22" xr:uid="{00000000-0005-0000-0000-000037000000}"/>
    <cellStyle name="Normal 2 6" xfId="48" xr:uid="{00000000-0005-0000-0000-000038000000}"/>
    <cellStyle name="Normal 2 7" xfId="50" xr:uid="{00000000-0005-0000-0000-000039000000}"/>
    <cellStyle name="Normal 2 8" xfId="63" xr:uid="{00000000-0005-0000-0000-00003A000000}"/>
    <cellStyle name="Normal 2 9" xfId="74" xr:uid="{00000000-0005-0000-0000-00003B000000}"/>
    <cellStyle name="Normal 3" xfId="12" xr:uid="{00000000-0005-0000-0000-00003C000000}"/>
    <cellStyle name="Normal 4" xfId="13" xr:uid="{00000000-0005-0000-0000-00003D000000}"/>
    <cellStyle name="Normal 4 2" xfId="42" xr:uid="{00000000-0005-0000-0000-00003E000000}"/>
    <cellStyle name="Normal 4 3" xfId="23" xr:uid="{00000000-0005-0000-0000-00003F000000}"/>
    <cellStyle name="Normal 4 4" xfId="60" xr:uid="{00000000-0005-0000-0000-000040000000}"/>
    <cellStyle name="Normal 4 5" xfId="66" xr:uid="{00000000-0005-0000-0000-000041000000}"/>
    <cellStyle name="Normal 5" xfId="34" xr:uid="{00000000-0005-0000-0000-000042000000}"/>
    <cellStyle name="Normal 5 2" xfId="54" xr:uid="{00000000-0005-0000-0000-000043000000}"/>
    <cellStyle name="Normal 5 3" xfId="53" xr:uid="{00000000-0005-0000-0000-000044000000}"/>
    <cellStyle name="Normal 6" xfId="43" xr:uid="{00000000-0005-0000-0000-000045000000}"/>
    <cellStyle name="Normal 7" xfId="61" xr:uid="{00000000-0005-0000-0000-000046000000}"/>
    <cellStyle name="Normal 8" xfId="67" xr:uid="{00000000-0005-0000-0000-000047000000}"/>
    <cellStyle name="Normal 9" xfId="47" xr:uid="{00000000-0005-0000-0000-000048000000}"/>
    <cellStyle name="Normal_Drop Downs" xfId="14" xr:uid="{00000000-0005-0000-0000-000049000000}"/>
    <cellStyle name="Percent" xfId="75" builtinId="5"/>
    <cellStyle name="Percent 2" xfId="76" xr:uid="{00000000-0005-0000-0000-00004B000000}"/>
    <cellStyle name="Total 2" xfId="33" xr:uid="{00000000-0005-0000-0000-00004C000000}"/>
  </cellStyles>
  <dxfs count="0"/>
  <tableStyles count="0" defaultTableStyle="TableStyleMedium9" defaultPivotStyle="PivotStyleLight16"/>
  <colors>
    <mruColors>
      <color rgb="FFFFFF99"/>
      <color rgb="FF0000CC"/>
      <color rgb="FF8FDFE1"/>
      <color rgb="FF66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checked="Checked" lockText="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9</xdr:row>
          <xdr:rowOff>114300</xdr:rowOff>
        </xdr:from>
        <xdr:to>
          <xdr:col>6</xdr:col>
          <xdr:colOff>676275</xdr:colOff>
          <xdr:row>9</xdr:row>
          <xdr:rowOff>371475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9</xdr:row>
          <xdr:rowOff>104775</xdr:rowOff>
        </xdr:from>
        <xdr:to>
          <xdr:col>5</xdr:col>
          <xdr:colOff>638175</xdr:colOff>
          <xdr:row>9</xdr:row>
          <xdr:rowOff>371475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9</xdr:row>
          <xdr:rowOff>114300</xdr:rowOff>
        </xdr:from>
        <xdr:to>
          <xdr:col>6</xdr:col>
          <xdr:colOff>676275</xdr:colOff>
          <xdr:row>9</xdr:row>
          <xdr:rowOff>371475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9</xdr:row>
          <xdr:rowOff>104775</xdr:rowOff>
        </xdr:from>
        <xdr:to>
          <xdr:col>5</xdr:col>
          <xdr:colOff>638175</xdr:colOff>
          <xdr:row>9</xdr:row>
          <xdr:rowOff>371475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4</xdr:row>
          <xdr:rowOff>152400</xdr:rowOff>
        </xdr:from>
        <xdr:to>
          <xdr:col>6</xdr:col>
          <xdr:colOff>428625</xdr:colOff>
          <xdr:row>4</xdr:row>
          <xdr:rowOff>466725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A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xdr:row>
          <xdr:rowOff>152400</xdr:rowOff>
        </xdr:from>
        <xdr:to>
          <xdr:col>9</xdr:col>
          <xdr:colOff>19050</xdr:colOff>
          <xdr:row>4</xdr:row>
          <xdr:rowOff>466725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A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xdr:row>
          <xdr:rowOff>152400</xdr:rowOff>
        </xdr:from>
        <xdr:to>
          <xdr:col>6</xdr:col>
          <xdr:colOff>428625</xdr:colOff>
          <xdr:row>5</xdr:row>
          <xdr:rowOff>466725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A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xdr:row>
          <xdr:rowOff>152400</xdr:rowOff>
        </xdr:from>
        <xdr:to>
          <xdr:col>9</xdr:col>
          <xdr:colOff>19050</xdr:colOff>
          <xdr:row>5</xdr:row>
          <xdr:rowOff>466725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A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xdr:row>
          <xdr:rowOff>152400</xdr:rowOff>
        </xdr:from>
        <xdr:to>
          <xdr:col>6</xdr:col>
          <xdr:colOff>428625</xdr:colOff>
          <xdr:row>10</xdr:row>
          <xdr:rowOff>466725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A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10</xdr:row>
          <xdr:rowOff>152400</xdr:rowOff>
        </xdr:from>
        <xdr:to>
          <xdr:col>9</xdr:col>
          <xdr:colOff>19050</xdr:colOff>
          <xdr:row>10</xdr:row>
          <xdr:rowOff>466725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A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xdr:row>
          <xdr:rowOff>152400</xdr:rowOff>
        </xdr:from>
        <xdr:to>
          <xdr:col>8</xdr:col>
          <xdr:colOff>19050</xdr:colOff>
          <xdr:row>4</xdr:row>
          <xdr:rowOff>466725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A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xdr:row>
          <xdr:rowOff>152400</xdr:rowOff>
        </xdr:from>
        <xdr:to>
          <xdr:col>8</xdr:col>
          <xdr:colOff>19050</xdr:colOff>
          <xdr:row>5</xdr:row>
          <xdr:rowOff>466725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A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152400</xdr:rowOff>
        </xdr:from>
        <xdr:to>
          <xdr:col>8</xdr:col>
          <xdr:colOff>19050</xdr:colOff>
          <xdr:row>10</xdr:row>
          <xdr:rowOff>466725</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A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xdr:row>
          <xdr:rowOff>152400</xdr:rowOff>
        </xdr:from>
        <xdr:to>
          <xdr:col>6</xdr:col>
          <xdr:colOff>428625</xdr:colOff>
          <xdr:row>7</xdr:row>
          <xdr:rowOff>466725</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A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xdr:row>
          <xdr:rowOff>152400</xdr:rowOff>
        </xdr:from>
        <xdr:to>
          <xdr:col>9</xdr:col>
          <xdr:colOff>19050</xdr:colOff>
          <xdr:row>7</xdr:row>
          <xdr:rowOff>466725</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A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xdr:row>
          <xdr:rowOff>152400</xdr:rowOff>
        </xdr:from>
        <xdr:to>
          <xdr:col>8</xdr:col>
          <xdr:colOff>19050</xdr:colOff>
          <xdr:row>7</xdr:row>
          <xdr:rowOff>466725</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A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xdr:row>
          <xdr:rowOff>152400</xdr:rowOff>
        </xdr:from>
        <xdr:to>
          <xdr:col>6</xdr:col>
          <xdr:colOff>428625</xdr:colOff>
          <xdr:row>6</xdr:row>
          <xdr:rowOff>466725</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A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xdr:row>
          <xdr:rowOff>152400</xdr:rowOff>
        </xdr:from>
        <xdr:to>
          <xdr:col>9</xdr:col>
          <xdr:colOff>19050</xdr:colOff>
          <xdr:row>6</xdr:row>
          <xdr:rowOff>466725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A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xdr:row>
          <xdr:rowOff>152400</xdr:rowOff>
        </xdr:from>
        <xdr:to>
          <xdr:col>8</xdr:col>
          <xdr:colOff>19050</xdr:colOff>
          <xdr:row>6</xdr:row>
          <xdr:rowOff>466725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A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xdr:row>
          <xdr:rowOff>152400</xdr:rowOff>
        </xdr:from>
        <xdr:to>
          <xdr:col>6</xdr:col>
          <xdr:colOff>428625</xdr:colOff>
          <xdr:row>8</xdr:row>
          <xdr:rowOff>466725</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A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xdr:row>
          <xdr:rowOff>152400</xdr:rowOff>
        </xdr:from>
        <xdr:to>
          <xdr:col>9</xdr:col>
          <xdr:colOff>19050</xdr:colOff>
          <xdr:row>8</xdr:row>
          <xdr:rowOff>466725</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A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xdr:row>
          <xdr:rowOff>152400</xdr:rowOff>
        </xdr:from>
        <xdr:to>
          <xdr:col>8</xdr:col>
          <xdr:colOff>19050</xdr:colOff>
          <xdr:row>8</xdr:row>
          <xdr:rowOff>466725</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A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xdr:row>
          <xdr:rowOff>152400</xdr:rowOff>
        </xdr:from>
        <xdr:to>
          <xdr:col>6</xdr:col>
          <xdr:colOff>428625</xdr:colOff>
          <xdr:row>9</xdr:row>
          <xdr:rowOff>466725</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A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9</xdr:row>
          <xdr:rowOff>152400</xdr:rowOff>
        </xdr:from>
        <xdr:to>
          <xdr:col>9</xdr:col>
          <xdr:colOff>19050</xdr:colOff>
          <xdr:row>9</xdr:row>
          <xdr:rowOff>466725</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A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xdr:row>
          <xdr:rowOff>152400</xdr:rowOff>
        </xdr:from>
        <xdr:to>
          <xdr:col>8</xdr:col>
          <xdr:colOff>19050</xdr:colOff>
          <xdr:row>9</xdr:row>
          <xdr:rowOff>466725</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A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xdr:row>
          <xdr:rowOff>152400</xdr:rowOff>
        </xdr:from>
        <xdr:to>
          <xdr:col>6</xdr:col>
          <xdr:colOff>428625</xdr:colOff>
          <xdr:row>11</xdr:row>
          <xdr:rowOff>466725</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A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11</xdr:row>
          <xdr:rowOff>152400</xdr:rowOff>
        </xdr:from>
        <xdr:to>
          <xdr:col>9</xdr:col>
          <xdr:colOff>19050</xdr:colOff>
          <xdr:row>11</xdr:row>
          <xdr:rowOff>466725</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A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xdr:row>
          <xdr:rowOff>152400</xdr:rowOff>
        </xdr:from>
        <xdr:to>
          <xdr:col>8</xdr:col>
          <xdr:colOff>19050</xdr:colOff>
          <xdr:row>11</xdr:row>
          <xdr:rowOff>466725</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A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12</xdr:row>
          <xdr:rowOff>152400</xdr:rowOff>
        </xdr:from>
        <xdr:to>
          <xdr:col>6</xdr:col>
          <xdr:colOff>428625</xdr:colOff>
          <xdr:row>12</xdr:row>
          <xdr:rowOff>466725</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A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xdr:row>
          <xdr:rowOff>152400</xdr:rowOff>
        </xdr:from>
        <xdr:to>
          <xdr:col>9</xdr:col>
          <xdr:colOff>19050</xdr:colOff>
          <xdr:row>12</xdr:row>
          <xdr:rowOff>466725</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A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xdr:row>
          <xdr:rowOff>152400</xdr:rowOff>
        </xdr:from>
        <xdr:to>
          <xdr:col>8</xdr:col>
          <xdr:colOff>19050</xdr:colOff>
          <xdr:row>12</xdr:row>
          <xdr:rowOff>466725</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A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amp;A\SS-CA\Contracting\PROCEDURES\FORMS\Templates%20-%20Payments%20and%20Billings\ACTIVE%20Templates\Contract%20Payment%20Examples%20(Outlay%20Version)\New%20Contract%20Advance%20New%2090%25%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ecs"/>
      <sheetName val="Information &amp; Certification"/>
      <sheetName val="Invoice Ledger"/>
      <sheetName val="Inkind Expenses"/>
      <sheetName val="Proof of Payment"/>
      <sheetName val="Task Ledger"/>
      <sheetName val="Disallowed Invoices"/>
      <sheetName val="Payment Request Summary"/>
      <sheetName val="EXPENSE BUDGET"/>
      <sheetName val="TASK BUDGET"/>
      <sheetName val="Payment Request Form"/>
      <sheetName val="Payment Request Checklist"/>
      <sheetName val="Letty's Checklist"/>
      <sheetName val="Budget Drop Downs"/>
      <sheetName val="Contract Type Drop Downs"/>
      <sheetName val="Required Documentation"/>
    </sheetNames>
    <sheetDataSet>
      <sheetData sheetId="0">
        <row r="25">
          <cell r="E25">
            <v>0</v>
          </cell>
        </row>
        <row r="27">
          <cell r="E27">
            <v>0</v>
          </cell>
        </row>
      </sheetData>
      <sheetData sheetId="1" refreshError="1"/>
      <sheetData sheetId="2">
        <row r="4">
          <cell r="A4" t="str">
            <v>Payment Request No</v>
          </cell>
          <cell r="F4" t="str">
            <v>Requested Amount</v>
          </cell>
          <cell r="G4" t="str">
            <v>Approved Amount</v>
          </cell>
          <cell r="H4" t="str">
            <v>Budget Sub-Category</v>
          </cell>
        </row>
      </sheetData>
      <sheetData sheetId="3" refreshError="1"/>
      <sheetData sheetId="4" refreshError="1"/>
      <sheetData sheetId="5"/>
      <sheetData sheetId="6" refreshError="1"/>
      <sheetData sheetId="7">
        <row r="6">
          <cell r="G6">
            <v>0</v>
          </cell>
          <cell r="H6">
            <v>0</v>
          </cell>
          <cell r="I6">
            <v>0</v>
          </cell>
          <cell r="J6">
            <v>0</v>
          </cell>
        </row>
        <row r="7">
          <cell r="G7">
            <v>0</v>
          </cell>
          <cell r="H7">
            <v>0</v>
          </cell>
          <cell r="I7">
            <v>0</v>
          </cell>
          <cell r="J7">
            <v>0</v>
          </cell>
        </row>
        <row r="8">
          <cell r="G8">
            <v>0</v>
          </cell>
          <cell r="H8">
            <v>0</v>
          </cell>
          <cell r="I8">
            <v>0</v>
          </cell>
          <cell r="J8">
            <v>0</v>
          </cell>
        </row>
        <row r="9">
          <cell r="G9">
            <v>0</v>
          </cell>
          <cell r="H9">
            <v>0</v>
          </cell>
          <cell r="I9">
            <v>0</v>
          </cell>
          <cell r="J9">
            <v>0</v>
          </cell>
        </row>
        <row r="10">
          <cell r="G10">
            <v>0</v>
          </cell>
          <cell r="H10">
            <v>0</v>
          </cell>
          <cell r="I10">
            <v>0</v>
          </cell>
          <cell r="J10">
            <v>0</v>
          </cell>
        </row>
        <row r="11">
          <cell r="G11">
            <v>0</v>
          </cell>
          <cell r="H11">
            <v>0</v>
          </cell>
          <cell r="I11">
            <v>0</v>
          </cell>
          <cell r="J11">
            <v>0</v>
          </cell>
        </row>
        <row r="12">
          <cell r="G12">
            <v>0</v>
          </cell>
          <cell r="H12">
            <v>0</v>
          </cell>
          <cell r="I12">
            <v>0</v>
          </cell>
          <cell r="J12">
            <v>0</v>
          </cell>
        </row>
        <row r="13">
          <cell r="G13">
            <v>0</v>
          </cell>
          <cell r="H13">
            <v>0</v>
          </cell>
          <cell r="I13">
            <v>0</v>
          </cell>
          <cell r="J13">
            <v>0</v>
          </cell>
        </row>
        <row r="14">
          <cell r="G14">
            <v>0</v>
          </cell>
          <cell r="H14">
            <v>0</v>
          </cell>
          <cell r="I14">
            <v>0</v>
          </cell>
          <cell r="J14">
            <v>0</v>
          </cell>
        </row>
        <row r="15">
          <cell r="G15">
            <v>0</v>
          </cell>
          <cell r="H15">
            <v>0</v>
          </cell>
          <cell r="I15">
            <v>0</v>
          </cell>
          <cell r="J15">
            <v>0</v>
          </cell>
        </row>
        <row r="16">
          <cell r="G16">
            <v>0</v>
          </cell>
          <cell r="H16">
            <v>0</v>
          </cell>
          <cell r="I16">
            <v>0</v>
          </cell>
          <cell r="J16">
            <v>0</v>
          </cell>
        </row>
        <row r="17">
          <cell r="G17">
            <v>0</v>
          </cell>
          <cell r="H17">
            <v>0</v>
          </cell>
          <cell r="I17">
            <v>0</v>
          </cell>
          <cell r="J17">
            <v>0</v>
          </cell>
        </row>
        <row r="18">
          <cell r="G18">
            <v>0</v>
          </cell>
          <cell r="H18">
            <v>0</v>
          </cell>
          <cell r="I18">
            <v>0</v>
          </cell>
          <cell r="J18">
            <v>0</v>
          </cell>
        </row>
        <row r="19">
          <cell r="G19">
            <v>0</v>
          </cell>
          <cell r="H19">
            <v>0</v>
          </cell>
          <cell r="I19">
            <v>0</v>
          </cell>
          <cell r="J19">
            <v>0</v>
          </cell>
        </row>
        <row r="20">
          <cell r="G20">
            <v>0</v>
          </cell>
          <cell r="H20">
            <v>0</v>
          </cell>
          <cell r="I20">
            <v>0</v>
          </cell>
          <cell r="J20">
            <v>0</v>
          </cell>
        </row>
        <row r="21">
          <cell r="G21">
            <v>0</v>
          </cell>
          <cell r="H21">
            <v>0</v>
          </cell>
          <cell r="I21">
            <v>0</v>
          </cell>
          <cell r="J21">
            <v>0</v>
          </cell>
        </row>
        <row r="22">
          <cell r="G22">
            <v>0</v>
          </cell>
          <cell r="H22">
            <v>0</v>
          </cell>
          <cell r="I22">
            <v>0</v>
          </cell>
          <cell r="J22">
            <v>0</v>
          </cell>
        </row>
        <row r="23">
          <cell r="G23">
            <v>0</v>
          </cell>
          <cell r="H23">
            <v>0</v>
          </cell>
          <cell r="I23">
            <v>0</v>
          </cell>
          <cell r="J23">
            <v>0</v>
          </cell>
        </row>
        <row r="24">
          <cell r="G24">
            <v>0</v>
          </cell>
          <cell r="H24">
            <v>0</v>
          </cell>
          <cell r="I24">
            <v>0</v>
          </cell>
          <cell r="J24">
            <v>0</v>
          </cell>
        </row>
        <row r="25">
          <cell r="G25">
            <v>0</v>
          </cell>
          <cell r="H25">
            <v>0</v>
          </cell>
          <cell r="I25">
            <v>0</v>
          </cell>
          <cell r="J25">
            <v>0</v>
          </cell>
        </row>
        <row r="26">
          <cell r="G26">
            <v>0</v>
          </cell>
          <cell r="H26">
            <v>0</v>
          </cell>
          <cell r="I26">
            <v>0</v>
          </cell>
          <cell r="J26">
            <v>0</v>
          </cell>
        </row>
        <row r="27">
          <cell r="G27">
            <v>0</v>
          </cell>
          <cell r="H27">
            <v>0</v>
          </cell>
          <cell r="I27">
            <v>0</v>
          </cell>
          <cell r="J27">
            <v>0</v>
          </cell>
        </row>
        <row r="28">
          <cell r="G28">
            <v>0</v>
          </cell>
          <cell r="H28">
            <v>0</v>
          </cell>
          <cell r="I28">
            <v>0</v>
          </cell>
          <cell r="J28">
            <v>0</v>
          </cell>
        </row>
        <row r="29">
          <cell r="G29">
            <v>0</v>
          </cell>
          <cell r="H29">
            <v>0</v>
          </cell>
          <cell r="I29">
            <v>0</v>
          </cell>
          <cell r="J29">
            <v>0</v>
          </cell>
        </row>
        <row r="30">
          <cell r="G30">
            <v>0</v>
          </cell>
          <cell r="H30">
            <v>0</v>
          </cell>
          <cell r="I30">
            <v>0</v>
          </cell>
          <cell r="J30">
            <v>0</v>
          </cell>
        </row>
        <row r="31">
          <cell r="G31">
            <v>0</v>
          </cell>
          <cell r="H31">
            <v>0</v>
          </cell>
          <cell r="I31">
            <v>0</v>
          </cell>
          <cell r="J31">
            <v>0</v>
          </cell>
        </row>
      </sheetData>
      <sheetData sheetId="8" refreshError="1"/>
      <sheetData sheetId="9" refreshError="1"/>
      <sheetData sheetId="10" refreshError="1"/>
      <sheetData sheetId="11" refreshError="1"/>
      <sheetData sheetId="12" refreshError="1"/>
      <sheetData sheetId="13">
        <row r="1">
          <cell r="A1" t="str">
            <v>Administration</v>
          </cell>
        </row>
        <row r="2">
          <cell r="A2" t="str">
            <v>Administration - Sub #1</v>
          </cell>
        </row>
        <row r="3">
          <cell r="A3" t="str">
            <v>Communication</v>
          </cell>
        </row>
        <row r="4">
          <cell r="A4" t="str">
            <v>Communication Sub #1</v>
          </cell>
        </row>
        <row r="5">
          <cell r="A5" t="str">
            <v>Communication Sub #2</v>
          </cell>
        </row>
        <row r="6">
          <cell r="A6" t="str">
            <v>Communication Sub #3</v>
          </cell>
        </row>
        <row r="7">
          <cell r="A7" t="str">
            <v>Communication Sub #4</v>
          </cell>
        </row>
        <row r="8">
          <cell r="A8" t="str">
            <v>Construction</v>
          </cell>
        </row>
        <row r="9">
          <cell r="A9" t="str">
            <v>Contingency</v>
          </cell>
        </row>
        <row r="10">
          <cell r="A10" t="str">
            <v>Conversion</v>
          </cell>
        </row>
        <row r="11">
          <cell r="A11" t="str">
            <v>Demolition</v>
          </cell>
        </row>
        <row r="12">
          <cell r="A12" t="str">
            <v>Equipment</v>
          </cell>
        </row>
        <row r="13">
          <cell r="A13" t="str">
            <v>Financial Fees</v>
          </cell>
        </row>
        <row r="14">
          <cell r="A14" t="str">
            <v>Fringe</v>
          </cell>
        </row>
        <row r="15">
          <cell r="A15" t="str">
            <v>Fringe &amp; Overhead</v>
          </cell>
        </row>
        <row r="16">
          <cell r="A16" t="str">
            <v>Fringe &amp; Overhead</v>
          </cell>
        </row>
        <row r="17">
          <cell r="A17" t="str">
            <v>Fringe Sub #1</v>
          </cell>
        </row>
        <row r="18">
          <cell r="A18" t="str">
            <v>Fringe Sub #2</v>
          </cell>
        </row>
        <row r="19">
          <cell r="A19" t="str">
            <v>Fringe Sub #3</v>
          </cell>
        </row>
        <row r="20">
          <cell r="A20" t="str">
            <v>Fringe Sub #4</v>
          </cell>
        </row>
        <row r="21">
          <cell r="A21" t="str">
            <v>Fuel</v>
          </cell>
        </row>
        <row r="22">
          <cell r="A22" t="str">
            <v>Grants to Others</v>
          </cell>
        </row>
        <row r="23">
          <cell r="A23" t="str">
            <v>Hydrographic Survey Costs</v>
          </cell>
        </row>
        <row r="24">
          <cell r="A24" t="str">
            <v>Indirect Costs</v>
          </cell>
        </row>
        <row r="25">
          <cell r="A25" t="str">
            <v>Indirect Costs Sub #1</v>
          </cell>
        </row>
        <row r="26">
          <cell r="A26" t="str">
            <v>Inkind Services</v>
          </cell>
        </row>
        <row r="27">
          <cell r="A27" t="str">
            <v>Laboratory Costs</v>
          </cell>
        </row>
        <row r="28">
          <cell r="A28" t="str">
            <v>Legal Services</v>
          </cell>
        </row>
        <row r="29">
          <cell r="A29" t="str">
            <v>Loans</v>
          </cell>
        </row>
        <row r="30">
          <cell r="A30" t="str">
            <v>Maintenance</v>
          </cell>
        </row>
        <row r="31">
          <cell r="A31" t="str">
            <v>Materials</v>
          </cell>
        </row>
        <row r="32">
          <cell r="A32" t="str">
            <v>Other Expenses</v>
          </cell>
        </row>
        <row r="33">
          <cell r="A33" t="str">
            <v>Other Expenses Sub #1</v>
          </cell>
        </row>
        <row r="34">
          <cell r="A34" t="str">
            <v>Other Expenses Sub #2</v>
          </cell>
        </row>
        <row r="35">
          <cell r="A35" t="str">
            <v>Other Expenses Sub #3</v>
          </cell>
        </row>
        <row r="36">
          <cell r="A36" t="str">
            <v>Other Expenses Sub #4</v>
          </cell>
        </row>
        <row r="37">
          <cell r="A37" t="str">
            <v>Overhead</v>
          </cell>
        </row>
        <row r="38">
          <cell r="A38" t="str">
            <v>Overhead Sub #1</v>
          </cell>
        </row>
        <row r="39">
          <cell r="A39" t="str">
            <v>Overhead Sub #2</v>
          </cell>
        </row>
        <row r="40">
          <cell r="A40" t="str">
            <v>Overhead Sub #3</v>
          </cell>
        </row>
        <row r="41">
          <cell r="A41" t="str">
            <v>Overhead Sub #4</v>
          </cell>
        </row>
        <row r="42">
          <cell r="A42" t="str">
            <v>Profit</v>
          </cell>
        </row>
        <row r="43">
          <cell r="A43" t="str">
            <v>Profit Sub #1</v>
          </cell>
        </row>
        <row r="44">
          <cell r="A44" t="str">
            <v>Profit Sub #2</v>
          </cell>
        </row>
        <row r="45">
          <cell r="A45" t="str">
            <v>Profit Sub #3</v>
          </cell>
        </row>
        <row r="46">
          <cell r="A46" t="str">
            <v>Profit Sub #4</v>
          </cell>
        </row>
        <row r="47">
          <cell r="A47" t="str">
            <v>Property Buyout</v>
          </cell>
        </row>
        <row r="48">
          <cell r="A48" t="str">
            <v>Purchase of Data</v>
          </cell>
        </row>
        <row r="49">
          <cell r="A49" t="str">
            <v>Reproduction</v>
          </cell>
        </row>
        <row r="50">
          <cell r="A50" t="str">
            <v>Reproduction Sub #1</v>
          </cell>
        </row>
        <row r="51">
          <cell r="A51" t="str">
            <v>Reproduction Sub #2</v>
          </cell>
        </row>
        <row r="52">
          <cell r="A52" t="str">
            <v>Reproduction Sub #3</v>
          </cell>
        </row>
        <row r="53">
          <cell r="A53" t="str">
            <v>Reproduction Sub #4</v>
          </cell>
        </row>
        <row r="54">
          <cell r="A54" t="str">
            <v>Reproduction Sub #6</v>
          </cell>
        </row>
        <row r="55">
          <cell r="A55" t="str">
            <v>Reproduction Sub #7</v>
          </cell>
        </row>
        <row r="56">
          <cell r="A56" t="str">
            <v>Retainage</v>
          </cell>
        </row>
        <row r="57">
          <cell r="A57" t="str">
            <v>Room Rental Costs</v>
          </cell>
        </row>
        <row r="58">
          <cell r="A58" t="str">
            <v>ROW Land Acquisition</v>
          </cell>
        </row>
        <row r="59">
          <cell r="A59" t="str">
            <v xml:space="preserve">Salaries &amp; Wages </v>
          </cell>
        </row>
        <row r="60">
          <cell r="A60" t="str">
            <v>Salaries &amp; Wages  Sub #1</v>
          </cell>
        </row>
        <row r="61">
          <cell r="A61" t="str">
            <v>Salaries &amp; Wages  Sub #2</v>
          </cell>
        </row>
        <row r="62">
          <cell r="A62" t="str">
            <v>Salaries &amp; Wages  Sub #3</v>
          </cell>
        </row>
        <row r="63">
          <cell r="A63" t="str">
            <v>Salaries &amp; Wages  Sub #4</v>
          </cell>
        </row>
        <row r="64">
          <cell r="A64" t="str">
            <v>Salaries &amp; Wages  Sub #5</v>
          </cell>
        </row>
        <row r="65">
          <cell r="A65" t="str">
            <v>Salaries &amp; Wages (Temp)</v>
          </cell>
        </row>
        <row r="66">
          <cell r="A66" t="str">
            <v>Software Purchase</v>
          </cell>
        </row>
        <row r="67">
          <cell r="A67" t="str">
            <v>Subcontractor</v>
          </cell>
        </row>
        <row r="68">
          <cell r="A68" t="str">
            <v>Subcontractor Sub #4</v>
          </cell>
        </row>
        <row r="69">
          <cell r="A69" t="str">
            <v>Supplies</v>
          </cell>
        </row>
        <row r="70">
          <cell r="A70" t="str">
            <v>Survey Costs</v>
          </cell>
        </row>
        <row r="71">
          <cell r="A71" t="str">
            <v>Tech/Computer</v>
          </cell>
        </row>
        <row r="72">
          <cell r="A72" t="str">
            <v>Travel</v>
          </cell>
        </row>
        <row r="73">
          <cell r="A73" t="str">
            <v>Travel Sub #1</v>
          </cell>
        </row>
        <row r="74">
          <cell r="A74" t="str">
            <v>Travel Sub #2</v>
          </cell>
        </row>
        <row r="75">
          <cell r="A75" t="str">
            <v>Travel Sub #3</v>
          </cell>
        </row>
        <row r="76">
          <cell r="A76" t="str">
            <v>Travel Sub #4</v>
          </cell>
        </row>
        <row r="77">
          <cell r="A77" t="str">
            <v>Tuition</v>
          </cell>
        </row>
        <row r="78">
          <cell r="A78" t="str">
            <v>Voting Member Travel</v>
          </cell>
        </row>
      </sheetData>
      <sheetData sheetId="14">
        <row r="1">
          <cell r="A1" t="str">
            <v>Agricultural Water Conservation</v>
          </cell>
        </row>
        <row r="2">
          <cell r="A2" t="str">
            <v>Conservation</v>
          </cell>
        </row>
        <row r="3">
          <cell r="A3" t="str">
            <v>Facility Planning</v>
          </cell>
        </row>
        <row r="4">
          <cell r="A4" t="str">
            <v>FEMA</v>
          </cell>
        </row>
        <row r="5">
          <cell r="A5" t="str">
            <v>Flood Protection</v>
          </cell>
        </row>
        <row r="6">
          <cell r="A6" t="str">
            <v>FMA</v>
          </cell>
        </row>
        <row r="7">
          <cell r="A7" t="str">
            <v>FMA-Planning</v>
          </cell>
        </row>
        <row r="8">
          <cell r="A8" t="str">
            <v>FMA-Project</v>
          </cell>
        </row>
        <row r="9">
          <cell r="A9" t="str">
            <v>Hydro</v>
          </cell>
        </row>
        <row r="10">
          <cell r="A10" t="str">
            <v>Interagency/Interlocal</v>
          </cell>
        </row>
        <row r="11">
          <cell r="A11" t="str">
            <v>Purchase</v>
          </cell>
        </row>
        <row r="12">
          <cell r="A12" t="str">
            <v>Rec-Grant</v>
          </cell>
        </row>
        <row r="13">
          <cell r="A13" t="str">
            <v>Receivable-TX DPS</v>
          </cell>
        </row>
        <row r="14">
          <cell r="A14" t="str">
            <v>Receivable-GLO</v>
          </cell>
        </row>
        <row r="15">
          <cell r="A15" t="str">
            <v>Regional Water Planning (SB1) Advance</v>
          </cell>
        </row>
        <row r="16">
          <cell r="A16" t="str">
            <v>Regional Water Planning (SB1) Reimbursement</v>
          </cell>
        </row>
        <row r="17">
          <cell r="A17" t="str">
            <v>Regional Water Facility Planning</v>
          </cell>
        </row>
        <row r="18">
          <cell r="A18" t="str">
            <v>Regional Wastewater Facility Planning</v>
          </cell>
        </row>
        <row r="19">
          <cell r="A19" t="str">
            <v>Regional Water &amp; WW Facility Planning</v>
          </cell>
        </row>
        <row r="20">
          <cell r="A20" t="str">
            <v>Research</v>
          </cell>
        </row>
        <row r="21">
          <cell r="A21" t="str">
            <v>SB1</v>
          </cell>
        </row>
        <row r="22">
          <cell r="A22" t="str">
            <v>Service</v>
          </cell>
        </row>
        <row r="23">
          <cell r="A23" t="str">
            <v>SRL/FP</v>
          </cell>
        </row>
        <row r="24">
          <cell r="A24" t="str">
            <v>Wastewater Study</v>
          </cell>
        </row>
        <row r="25">
          <cell r="A25" t="str">
            <v>Water Supply Study</v>
          </cell>
        </row>
        <row r="26">
          <cell r="A26" t="str">
            <v>WS/WW/FP</v>
          </cell>
        </row>
        <row r="27">
          <cell r="A27" t="str">
            <v>WS/WWF Study</v>
          </cell>
        </row>
      </sheetData>
      <sheetData sheetId="15">
        <row r="1">
          <cell r="A1" t="str">
            <v>Reimbursement</v>
          </cell>
        </row>
        <row r="2">
          <cell r="A2" t="str">
            <v>Advance</v>
          </cell>
        </row>
        <row r="3">
          <cell r="A3" t="str">
            <v>Payment Request Checklist</v>
          </cell>
        </row>
        <row r="4">
          <cell r="A4" t="str">
            <v>Advance Request Checklist</v>
          </cell>
        </row>
        <row r="5">
          <cell r="A5" t="str">
            <v>Signed Invoice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26" Type="http://schemas.openxmlformats.org/officeDocument/2006/relationships/ctrlProp" Target="../ctrlProps/ctrlProp27.xml"/><Relationship Id="rId3" Type="http://schemas.openxmlformats.org/officeDocument/2006/relationships/vmlDrawing" Target="../drawings/vmlDrawing2.vml"/><Relationship Id="rId21" Type="http://schemas.openxmlformats.org/officeDocument/2006/relationships/ctrlProp" Target="../ctrlProps/ctrlProp22.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2" Type="http://schemas.openxmlformats.org/officeDocument/2006/relationships/drawing" Target="../drawings/drawing2.xml"/><Relationship Id="rId16" Type="http://schemas.openxmlformats.org/officeDocument/2006/relationships/ctrlProp" Target="../ctrlProps/ctrlProp17.xml"/><Relationship Id="rId20" Type="http://schemas.openxmlformats.org/officeDocument/2006/relationships/ctrlProp" Target="../ctrlProps/ctrlProp21.xml"/><Relationship Id="rId29" Type="http://schemas.openxmlformats.org/officeDocument/2006/relationships/ctrlProp" Target="../ctrlProps/ctrlProp30.xml"/><Relationship Id="rId1" Type="http://schemas.openxmlformats.org/officeDocument/2006/relationships/printerSettings" Target="../printerSettings/printerSettings11.bin"/><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28" Type="http://schemas.openxmlformats.org/officeDocument/2006/relationships/ctrlProp" Target="../ctrlProps/ctrlProp29.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 Id="rId27" Type="http://schemas.openxmlformats.org/officeDocument/2006/relationships/ctrlProp" Target="../ctrlProps/ctrlProp28.xml"/><Relationship Id="rId30" Type="http://schemas.openxmlformats.org/officeDocument/2006/relationships/ctrlProp" Target="../ctrlProps/ctrlProp3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F40"/>
  <sheetViews>
    <sheetView zoomScaleNormal="100" workbookViewId="0">
      <selection activeCell="B3" sqref="B3"/>
    </sheetView>
  </sheetViews>
  <sheetFormatPr defaultColWidth="8.85546875" defaultRowHeight="14.25" x14ac:dyDescent="0.2"/>
  <cols>
    <col min="1" max="1" width="41.5703125" style="162" customWidth="1"/>
    <col min="2" max="2" width="29.7109375" style="162" customWidth="1"/>
    <col min="3" max="3" width="4.140625" style="162" customWidth="1"/>
    <col min="4" max="4" width="41.7109375" style="162" customWidth="1"/>
    <col min="5" max="5" width="29.7109375" style="162" customWidth="1"/>
    <col min="6" max="6" width="23.28515625" style="163" customWidth="1"/>
    <col min="7" max="7" width="21.140625" style="144" customWidth="1"/>
    <col min="8" max="16384" width="8.85546875" style="144"/>
  </cols>
  <sheetData>
    <row r="1" spans="1:6" ht="27.6" customHeight="1" x14ac:dyDescent="0.35">
      <c r="A1" s="166" t="s">
        <v>308</v>
      </c>
    </row>
    <row r="3" spans="1:6" ht="53.45" customHeight="1" x14ac:dyDescent="0.25">
      <c r="A3" s="167" t="s">
        <v>69</v>
      </c>
      <c r="B3" s="320"/>
      <c r="C3" s="167"/>
      <c r="D3" s="167" t="s">
        <v>71</v>
      </c>
      <c r="E3" s="247"/>
      <c r="F3" s="161"/>
    </row>
    <row r="4" spans="1:6" ht="9" customHeight="1" x14ac:dyDescent="0.25">
      <c r="A4" s="170"/>
      <c r="B4" s="170"/>
      <c r="C4" s="167"/>
      <c r="D4" s="167"/>
      <c r="E4" s="167"/>
      <c r="F4" s="161"/>
    </row>
    <row r="5" spans="1:6" ht="36" customHeight="1" x14ac:dyDescent="0.25">
      <c r="A5" s="167" t="s">
        <v>68</v>
      </c>
      <c r="B5" s="250"/>
      <c r="C5" s="170"/>
      <c r="D5" s="167" t="s">
        <v>67</v>
      </c>
      <c r="E5" s="250"/>
      <c r="F5" s="161"/>
    </row>
    <row r="6" spans="1:6" ht="11.45" customHeight="1" x14ac:dyDescent="0.25">
      <c r="A6" s="167"/>
      <c r="B6" s="169"/>
      <c r="C6" s="167"/>
      <c r="D6" s="167"/>
      <c r="E6" s="167"/>
      <c r="F6" s="161"/>
    </row>
    <row r="7" spans="1:6" ht="36" customHeight="1" x14ac:dyDescent="0.25">
      <c r="A7" s="167" t="s">
        <v>66</v>
      </c>
      <c r="B7" s="247"/>
      <c r="C7" s="170"/>
      <c r="D7" s="167" t="s">
        <v>65</v>
      </c>
      <c r="E7" s="247"/>
      <c r="F7" s="161"/>
    </row>
    <row r="8" spans="1:6" ht="12" customHeight="1" x14ac:dyDescent="0.25">
      <c r="A8" s="167"/>
      <c r="B8" s="169"/>
      <c r="C8" s="167"/>
      <c r="D8" s="167"/>
      <c r="E8" s="167"/>
      <c r="F8" s="161"/>
    </row>
    <row r="9" spans="1:6" ht="36" customHeight="1" x14ac:dyDescent="0.25">
      <c r="A9" s="167" t="s">
        <v>64</v>
      </c>
      <c r="B9" s="247"/>
      <c r="C9" s="170"/>
      <c r="D9" s="167" t="s">
        <v>63</v>
      </c>
      <c r="E9" s="247"/>
      <c r="F9" s="161"/>
    </row>
    <row r="10" spans="1:6" ht="15" customHeight="1" x14ac:dyDescent="0.25">
      <c r="A10" s="167"/>
      <c r="B10" s="169"/>
      <c r="C10" s="167"/>
      <c r="D10" s="170"/>
      <c r="E10" s="169"/>
      <c r="F10" s="161"/>
    </row>
    <row r="11" spans="1:6" ht="42" customHeight="1" x14ac:dyDescent="0.25">
      <c r="A11" s="167" t="s">
        <v>123</v>
      </c>
      <c r="B11" s="247"/>
      <c r="C11" s="170"/>
      <c r="D11" s="167" t="s">
        <v>133</v>
      </c>
      <c r="E11" s="350">
        <f>E9</f>
        <v>0</v>
      </c>
      <c r="F11" s="161"/>
    </row>
    <row r="12" spans="1:6" ht="15" customHeight="1" x14ac:dyDescent="0.25">
      <c r="A12" s="167"/>
      <c r="B12" s="169"/>
      <c r="C12" s="167"/>
      <c r="D12" s="170"/>
      <c r="E12" s="169"/>
      <c r="F12" s="161"/>
    </row>
    <row r="13" spans="1:6" ht="36" customHeight="1" x14ac:dyDescent="0.25">
      <c r="A13" s="251" t="s">
        <v>62</v>
      </c>
      <c r="B13" s="247"/>
      <c r="C13" s="170"/>
      <c r="D13" s="167" t="s">
        <v>61</v>
      </c>
      <c r="E13" s="350"/>
      <c r="F13" s="161"/>
    </row>
    <row r="14" spans="1:6" ht="12" customHeight="1" x14ac:dyDescent="0.25">
      <c r="A14" s="251"/>
      <c r="B14" s="169"/>
      <c r="C14" s="170"/>
      <c r="D14" s="170"/>
      <c r="E14" s="169"/>
      <c r="F14" s="161"/>
    </row>
    <row r="15" spans="1:6" ht="36" customHeight="1" x14ac:dyDescent="0.25">
      <c r="A15" s="167" t="s">
        <v>60</v>
      </c>
      <c r="B15" s="248"/>
      <c r="C15" s="170"/>
      <c r="D15" s="167" t="s">
        <v>309</v>
      </c>
      <c r="E15" s="350"/>
      <c r="F15" s="161"/>
    </row>
    <row r="16" spans="1:6" ht="13.9" customHeight="1" x14ac:dyDescent="0.25">
      <c r="A16" s="167"/>
      <c r="B16" s="170"/>
      <c r="C16" s="170"/>
      <c r="D16" s="170"/>
      <c r="E16" s="169"/>
      <c r="F16" s="161"/>
    </row>
    <row r="17" spans="1:6" ht="39" customHeight="1" x14ac:dyDescent="0.25">
      <c r="A17" s="167" t="s">
        <v>58</v>
      </c>
      <c r="B17" s="247">
        <v>0</v>
      </c>
      <c r="C17" s="170"/>
      <c r="D17" s="167" t="s">
        <v>57</v>
      </c>
      <c r="E17" s="247"/>
      <c r="F17" s="161"/>
    </row>
    <row r="18" spans="1:6" ht="13.9" customHeight="1" x14ac:dyDescent="0.25">
      <c r="A18" s="167"/>
      <c r="B18" s="170"/>
      <c r="C18" s="170"/>
      <c r="D18" s="170"/>
      <c r="E18" s="249"/>
      <c r="F18" s="161"/>
    </row>
    <row r="19" spans="1:6" ht="35.450000000000003" customHeight="1" x14ac:dyDescent="0.25">
      <c r="A19" s="251" t="s">
        <v>99</v>
      </c>
      <c r="B19" s="253">
        <v>0</v>
      </c>
      <c r="C19" s="170"/>
      <c r="D19" s="251" t="s">
        <v>121</v>
      </c>
      <c r="E19" s="283"/>
      <c r="F19" s="161"/>
    </row>
    <row r="20" spans="1:6" ht="13.9" customHeight="1" x14ac:dyDescent="0.25">
      <c r="A20" s="170"/>
      <c r="B20" s="249"/>
      <c r="C20" s="170"/>
      <c r="D20" s="251"/>
      <c r="E20" s="249"/>
      <c r="F20" s="161"/>
    </row>
    <row r="21" spans="1:6" ht="33" customHeight="1" x14ac:dyDescent="0.25">
      <c r="A21" s="251" t="s">
        <v>59</v>
      </c>
      <c r="B21" s="254">
        <v>0</v>
      </c>
      <c r="C21" s="170"/>
      <c r="D21" s="251" t="s">
        <v>122</v>
      </c>
      <c r="E21" s="256"/>
      <c r="F21" s="161"/>
    </row>
    <row r="22" spans="1:6" ht="13.9" customHeight="1" x14ac:dyDescent="0.25">
      <c r="A22" s="167"/>
      <c r="B22" s="255"/>
      <c r="C22" s="170"/>
      <c r="D22" s="170"/>
      <c r="E22" s="249"/>
      <c r="F22" s="161"/>
    </row>
    <row r="23" spans="1:6" ht="33.6" customHeight="1" x14ac:dyDescent="0.25">
      <c r="A23" s="251" t="s">
        <v>54</v>
      </c>
      <c r="B23" s="256">
        <v>0</v>
      </c>
      <c r="C23" s="170"/>
      <c r="D23" s="251" t="s">
        <v>142</v>
      </c>
      <c r="E23" s="352">
        <f>IF(B19=0,0,B23/B19)</f>
        <v>0</v>
      </c>
      <c r="F23" s="161"/>
    </row>
    <row r="24" spans="1:6" ht="9" customHeight="1" x14ac:dyDescent="0.25">
      <c r="A24" s="251"/>
      <c r="B24" s="249" t="s">
        <v>299</v>
      </c>
      <c r="C24" s="170"/>
      <c r="D24" s="252"/>
      <c r="E24" s="257"/>
      <c r="F24" s="161"/>
    </row>
    <row r="25" spans="1:6" ht="31.15" customHeight="1" x14ac:dyDescent="0.25">
      <c r="A25" s="251" t="s">
        <v>141</v>
      </c>
      <c r="B25" s="351">
        <f>LocalInkindPercent+B29</f>
        <v>0</v>
      </c>
      <c r="C25" s="170"/>
      <c r="D25" s="251" t="s">
        <v>143</v>
      </c>
      <c r="E25" s="352">
        <f>E27+E29</f>
        <v>0</v>
      </c>
      <c r="F25" s="161"/>
    </row>
    <row r="26" spans="1:6" ht="7.9" customHeight="1" x14ac:dyDescent="0.25">
      <c r="A26" s="251"/>
      <c r="B26" s="249"/>
      <c r="C26" s="170"/>
      <c r="D26" s="252"/>
      <c r="E26" s="257"/>
      <c r="F26" s="161"/>
    </row>
    <row r="27" spans="1:6" ht="36" customHeight="1" x14ac:dyDescent="0.25">
      <c r="A27" s="251" t="s">
        <v>156</v>
      </c>
      <c r="B27" s="256">
        <v>0</v>
      </c>
      <c r="C27" s="170"/>
      <c r="D27" s="251" t="s">
        <v>158</v>
      </c>
      <c r="E27" s="352">
        <f>IF(B19=0,0,LocalInkindPercent/B19)</f>
        <v>0</v>
      </c>
      <c r="F27" s="161"/>
    </row>
    <row r="28" spans="1:6" ht="7.9" customHeight="1" x14ac:dyDescent="0.25">
      <c r="A28" s="251"/>
      <c r="B28" s="249" t="s">
        <v>299</v>
      </c>
      <c r="C28" s="170"/>
      <c r="D28" s="251"/>
      <c r="E28" s="257"/>
      <c r="F28" s="161"/>
    </row>
    <row r="29" spans="1:6" ht="36" customHeight="1" x14ac:dyDescent="0.25">
      <c r="A29" s="251" t="s">
        <v>157</v>
      </c>
      <c r="B29" s="256">
        <v>0</v>
      </c>
      <c r="C29" s="170"/>
      <c r="D29" s="251" t="s">
        <v>159</v>
      </c>
      <c r="E29" s="352">
        <f>IF(B19=0,0,B29/B19)</f>
        <v>0</v>
      </c>
      <c r="F29" s="161"/>
    </row>
    <row r="30" spans="1:6" ht="18.75" customHeight="1" x14ac:dyDescent="0.25">
      <c r="A30" s="171"/>
      <c r="B30" s="169"/>
      <c r="C30" s="168"/>
      <c r="D30" s="144"/>
      <c r="E30" s="144"/>
      <c r="F30" s="161"/>
    </row>
    <row r="31" spans="1:6" ht="57" customHeight="1" x14ac:dyDescent="0.25">
      <c r="B31" s="284" t="s">
        <v>171</v>
      </c>
      <c r="C31" s="246"/>
      <c r="D31" s="465" t="s">
        <v>299</v>
      </c>
      <c r="E31" s="465"/>
    </row>
    <row r="33" spans="1:5" ht="30" customHeight="1" x14ac:dyDescent="0.25">
      <c r="D33" s="466"/>
      <c r="E33" s="466"/>
    </row>
    <row r="34" spans="1:5" x14ac:dyDescent="0.2">
      <c r="A34" s="144"/>
      <c r="B34" s="144"/>
    </row>
    <row r="35" spans="1:5" ht="18" x14ac:dyDescent="0.25">
      <c r="A35" s="171"/>
      <c r="B35" s="169"/>
    </row>
    <row r="36" spans="1:5" x14ac:dyDescent="0.2">
      <c r="A36" s="144"/>
      <c r="B36" s="144"/>
    </row>
    <row r="37" spans="1:5" x14ac:dyDescent="0.2">
      <c r="A37" s="144"/>
      <c r="B37" s="144"/>
    </row>
    <row r="38" spans="1:5" x14ac:dyDescent="0.2">
      <c r="A38" s="144"/>
      <c r="B38" s="144"/>
    </row>
    <row r="39" spans="1:5" x14ac:dyDescent="0.2">
      <c r="A39" s="144"/>
      <c r="B39" s="144"/>
    </row>
    <row r="40" spans="1:5" x14ac:dyDescent="0.2">
      <c r="A40" s="144"/>
      <c r="B40" s="144"/>
    </row>
  </sheetData>
  <mergeCells count="2">
    <mergeCell ref="D31:E31"/>
    <mergeCell ref="D33:E33"/>
  </mergeCells>
  <dataValidations count="23">
    <dataValidation allowBlank="1" showInputMessage="1" showErrorMessage="1" prompt="Enter 35% or 35%/$2,000 or 35%/$5,000" sqref="B35 E20" xr:uid="{00000000-0002-0000-0000-000000000000}"/>
    <dataValidation allowBlank="1" showErrorMessage="1" prompt="Enter Amount of Local Cash" sqref="B25" xr:uid="{00000000-0002-0000-0000-000001000000}"/>
    <dataValidation allowBlank="1" showInputMessage="1" showErrorMessage="1" prompt="Enter Amount of Local In-Kind" sqref="B27" xr:uid="{00000000-0002-0000-0000-000002000000}"/>
    <dataValidation allowBlank="1" showErrorMessage="1" prompt="Enter TWDB Share Percentage_x000a_" sqref="E23 E25 E27 E29" xr:uid="{00000000-0002-0000-0000-000003000000}"/>
    <dataValidation allowBlank="1" showInputMessage="1" showErrorMessage="1" prompt="Enter amount of TWDB Share" sqref="B23" xr:uid="{00000000-0002-0000-0000-000004000000}"/>
    <dataValidation allowBlank="1" showInputMessage="1" showErrorMessage="1" prompt="Enter Percentage of Budget Flexibility_x000a_" sqref="E19" xr:uid="{00000000-0002-0000-0000-000005000000}"/>
    <dataValidation allowBlank="1" showInputMessage="1" showErrorMessage="1" prompt="Enter Dollar Amount of Budget Flexibility_x000a_" sqref="E21" xr:uid="{00000000-0002-0000-0000-000006000000}"/>
    <dataValidation allowBlank="1" showInputMessage="1" showErrorMessage="1" prompt="Enter percentage of Retainage" sqref="B21" xr:uid="{00000000-0002-0000-0000-000007000000}"/>
    <dataValidation allowBlank="1" showInputMessage="1" showErrorMessage="1" prompt="Enter the Total Contract Amount" sqref="B19" xr:uid="{00000000-0002-0000-0000-000008000000}"/>
    <dataValidation allowBlank="1" showInputMessage="1" showErrorMessage="1" prompt="Enter Yes or No" sqref="E17 E9 E11" xr:uid="{00000000-0002-0000-0000-000009000000}"/>
    <dataValidation allowBlank="1" showInputMessage="1" showErrorMessage="1" prompt="Enter Contract Number of the associated Receivable/Payable or N/A if does not apply_x000a__x000a_" sqref="B17" xr:uid="{00000000-0002-0000-0000-00000A000000}"/>
    <dataValidation allowBlank="1" showInputMessage="1" showErrorMessage="1" prompt="Enter Monthly or Quarterly" sqref="E13 B13 E15" xr:uid="{00000000-0002-0000-0000-00000B000000}"/>
    <dataValidation allowBlank="1" showInputMessage="1" showErrorMessage="1" prompt="Enter Draft/Final Report or Data" sqref="B15" xr:uid="{00000000-0002-0000-0000-00000C000000}"/>
    <dataValidation allowBlank="1" showInputMessage="1" showErrorMessage="1" prompt="Enter the Contract End Date" sqref="E5" xr:uid="{00000000-0002-0000-0000-00000D000000}"/>
    <dataValidation allowBlank="1" showInputMessage="1" showErrorMessage="1" prompt="Enter the Contract Manager Division" sqref="E7" xr:uid="{00000000-0002-0000-0000-00000E000000}"/>
    <dataValidation allowBlank="1" showInputMessage="1" showErrorMessage="1" prompt="Enter the Contract Start Date_x000a_" sqref="B5" xr:uid="{00000000-0002-0000-0000-00000F000000}"/>
    <dataValidation allowBlank="1" showInputMessage="1" showErrorMessage="1" prompt="Enter the Contract Manager" sqref="B7" xr:uid="{00000000-0002-0000-0000-000010000000}"/>
    <dataValidation type="list" allowBlank="1" showErrorMessage="1" prompt="_x000a_" sqref="B9" xr:uid="{00000000-0002-0000-0000-000011000000}">
      <formula1>ContractTypes</formula1>
    </dataValidation>
    <dataValidation allowBlank="1" showInputMessage="1" showErrorMessage="1" prompt="Enter the Name of the Contractor" sqref="E3" xr:uid="{00000000-0002-0000-0000-000012000000}"/>
    <dataValidation allowBlank="1" showInputMessage="1" showErrorMessage="1" prompt="Enter the Contract Number" sqref="B3" xr:uid="{00000000-0002-0000-0000-000013000000}"/>
    <dataValidation type="list" allowBlank="1" showErrorMessage="1" prompt="_x000a_" sqref="B11" xr:uid="{00000000-0002-0000-0000-000014000000}">
      <formula1>RequiredDocuments</formula1>
    </dataValidation>
    <dataValidation allowBlank="1" showInputMessage="1" showErrorMessage="1" prompt="Enter special payment and budget_x000a_ instructions.  " sqref="D31:E31" xr:uid="{00000000-0002-0000-0000-000016000000}"/>
    <dataValidation allowBlank="1" showInputMessage="1" showErrorMessage="1" prompt="Enter Amount of Local Cash_x000a_" sqref="B29" xr:uid="{00000000-0002-0000-0000-000017000000}"/>
  </dataValidations>
  <printOptions horizontalCentered="1"/>
  <pageMargins left="0" right="0" top="1" bottom="0.75" header="0" footer="0.3"/>
  <pageSetup scale="7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8"/>
  <sheetViews>
    <sheetView zoomScale="80" zoomScaleNormal="80" workbookViewId="0">
      <selection activeCell="C8" sqref="C8"/>
    </sheetView>
  </sheetViews>
  <sheetFormatPr defaultColWidth="9.140625" defaultRowHeight="18" x14ac:dyDescent="0.25"/>
  <cols>
    <col min="1" max="1" width="28.28515625" style="2" customWidth="1"/>
    <col min="2" max="2" width="50" style="2" customWidth="1"/>
    <col min="3" max="3" width="25.7109375" style="2" customWidth="1"/>
    <col min="4" max="5" width="25.7109375" style="15" customWidth="1"/>
    <col min="6" max="7" width="25.7109375" style="2" customWidth="1"/>
    <col min="8" max="8" width="6" style="2" customWidth="1"/>
    <col min="9" max="16384" width="9.140625" style="2"/>
  </cols>
  <sheetData>
    <row r="1" spans="1:9" ht="24.75" customHeight="1" x14ac:dyDescent="0.25">
      <c r="A1" s="36" t="s">
        <v>102</v>
      </c>
      <c r="B1" s="37"/>
      <c r="C1" s="37"/>
      <c r="D1" s="37"/>
      <c r="E1" s="37"/>
      <c r="F1" s="37"/>
      <c r="G1" s="38"/>
      <c r="I1" s="13" t="s">
        <v>43</v>
      </c>
    </row>
    <row r="2" spans="1:9" ht="24.75" customHeight="1" x14ac:dyDescent="0.25">
      <c r="A2" s="39">
        <f>'Payment Request FORM'!$A$2</f>
        <v>0</v>
      </c>
      <c r="B2" s="33"/>
      <c r="C2" s="33"/>
      <c r="D2" s="33"/>
      <c r="E2" s="33"/>
      <c r="F2" s="32"/>
      <c r="G2" s="34"/>
      <c r="I2" s="13" t="s">
        <v>44</v>
      </c>
    </row>
    <row r="3" spans="1:9" ht="24.75" customHeight="1" thickBot="1" x14ac:dyDescent="0.45">
      <c r="A3" s="297"/>
      <c r="B3" s="33"/>
      <c r="C3" s="33"/>
      <c r="D3" s="33"/>
      <c r="E3" s="33"/>
      <c r="F3" s="32"/>
      <c r="G3" s="34"/>
      <c r="I3" s="13" t="s">
        <v>45</v>
      </c>
    </row>
    <row r="4" spans="1:9" ht="27.75" customHeight="1" x14ac:dyDescent="0.25">
      <c r="A4" s="298"/>
      <c r="B4" s="53"/>
      <c r="C4" s="53" t="s">
        <v>30</v>
      </c>
      <c r="D4" s="53"/>
      <c r="E4" s="53"/>
      <c r="F4" s="54"/>
      <c r="G4" s="80"/>
    </row>
    <row r="5" spans="1:9" ht="35.25" customHeight="1" x14ac:dyDescent="0.25">
      <c r="A5" s="128"/>
      <c r="B5" s="129" t="s">
        <v>95</v>
      </c>
      <c r="C5" s="129" t="s">
        <v>93</v>
      </c>
      <c r="D5" s="130" t="s">
        <v>46</v>
      </c>
      <c r="E5" s="130"/>
      <c r="F5" s="130"/>
      <c r="G5" s="81" t="s">
        <v>42</v>
      </c>
    </row>
    <row r="6" spans="1:9" ht="18.75" thickBot="1" x14ac:dyDescent="0.3">
      <c r="A6" s="131" t="s">
        <v>94</v>
      </c>
      <c r="B6" s="140" t="s">
        <v>96</v>
      </c>
      <c r="C6" s="140">
        <f>Specs!B5</f>
        <v>0</v>
      </c>
      <c r="D6" s="140" t="s">
        <v>47</v>
      </c>
      <c r="E6" s="140"/>
      <c r="F6" s="132"/>
      <c r="G6" s="82"/>
      <c r="I6" s="13"/>
    </row>
    <row r="7" spans="1:9" ht="40.5" customHeight="1" thickBot="1" x14ac:dyDescent="0.3">
      <c r="A7" s="281">
        <v>1</v>
      </c>
      <c r="B7" s="290" t="s">
        <v>298</v>
      </c>
      <c r="C7" s="149">
        <v>35000</v>
      </c>
      <c r="D7" s="138"/>
      <c r="E7" s="138"/>
      <c r="F7" s="125"/>
      <c r="G7" s="127">
        <f>IF(ISBLANK(F7),C7,F7)</f>
        <v>35000</v>
      </c>
    </row>
    <row r="8" spans="1:9" ht="18.75" thickBot="1" x14ac:dyDescent="0.3">
      <c r="A8" s="281"/>
      <c r="B8" s="290"/>
      <c r="C8" s="149"/>
      <c r="D8" s="138"/>
      <c r="E8" s="138"/>
      <c r="F8" s="125"/>
      <c r="G8" s="127">
        <f t="shared" ref="G8:G26" si="0">IF(ISBLANK(F8),C8,F8)</f>
        <v>0</v>
      </c>
      <c r="I8" s="13"/>
    </row>
    <row r="9" spans="1:9" ht="30" customHeight="1" thickBot="1" x14ac:dyDescent="0.3">
      <c r="A9" s="281"/>
      <c r="B9" s="290"/>
      <c r="C9" s="149"/>
      <c r="D9" s="138"/>
      <c r="E9" s="138"/>
      <c r="F9" s="125"/>
      <c r="G9" s="127">
        <f t="shared" si="0"/>
        <v>0</v>
      </c>
    </row>
    <row r="10" spans="1:9" ht="18.75" thickBot="1" x14ac:dyDescent="0.3">
      <c r="A10" s="281"/>
      <c r="B10" s="290"/>
      <c r="C10" s="149"/>
      <c r="D10" s="138"/>
      <c r="E10" s="138"/>
      <c r="F10" s="125"/>
      <c r="G10" s="127">
        <f t="shared" si="0"/>
        <v>0</v>
      </c>
    </row>
    <row r="11" spans="1:9" ht="18.75" thickBot="1" x14ac:dyDescent="0.3">
      <c r="A11" s="281"/>
      <c r="B11" s="290"/>
      <c r="C11" s="149"/>
      <c r="D11" s="138"/>
      <c r="E11" s="138"/>
      <c r="F11" s="125"/>
      <c r="G11" s="127">
        <f t="shared" si="0"/>
        <v>0</v>
      </c>
    </row>
    <row r="12" spans="1:9" ht="30" customHeight="1" thickBot="1" x14ac:dyDescent="0.3">
      <c r="A12" s="281"/>
      <c r="B12" s="290"/>
      <c r="C12" s="149"/>
      <c r="D12" s="138"/>
      <c r="E12" s="138"/>
      <c r="F12" s="125"/>
      <c r="G12" s="127">
        <f t="shared" si="0"/>
        <v>0</v>
      </c>
    </row>
    <row r="13" spans="1:9" ht="36.6" customHeight="1" thickBot="1" x14ac:dyDescent="0.3">
      <c r="A13" s="281"/>
      <c r="B13" s="290"/>
      <c r="C13" s="149"/>
      <c r="D13" s="138"/>
      <c r="E13" s="138"/>
      <c r="F13" s="125"/>
      <c r="G13" s="127">
        <f t="shared" si="0"/>
        <v>0</v>
      </c>
    </row>
    <row r="14" spans="1:9" ht="44.45" customHeight="1" thickBot="1" x14ac:dyDescent="0.3">
      <c r="A14" s="281"/>
      <c r="B14" s="290"/>
      <c r="C14" s="149"/>
      <c r="D14" s="138"/>
      <c r="E14" s="138"/>
      <c r="F14" s="125"/>
      <c r="G14" s="127">
        <f t="shared" si="0"/>
        <v>0</v>
      </c>
    </row>
    <row r="15" spans="1:9" ht="30" customHeight="1" thickBot="1" x14ac:dyDescent="0.3">
      <c r="A15" s="281"/>
      <c r="B15" s="290"/>
      <c r="C15" s="149"/>
      <c r="D15" s="138"/>
      <c r="E15" s="138"/>
      <c r="F15" s="125"/>
      <c r="G15" s="127">
        <f t="shared" si="0"/>
        <v>0</v>
      </c>
    </row>
    <row r="16" spans="1:9" ht="18.75" thickBot="1" x14ac:dyDescent="0.3">
      <c r="A16" s="281"/>
      <c r="B16" s="290"/>
      <c r="C16" s="149"/>
      <c r="D16" s="138"/>
      <c r="E16" s="138"/>
      <c r="F16" s="125"/>
      <c r="G16" s="127">
        <f t="shared" si="0"/>
        <v>0</v>
      </c>
    </row>
    <row r="17" spans="1:7" ht="30" customHeight="1" thickBot="1" x14ac:dyDescent="0.3">
      <c r="A17" s="282"/>
      <c r="B17" s="291"/>
      <c r="C17" s="150"/>
      <c r="D17" s="125"/>
      <c r="E17" s="125"/>
      <c r="F17" s="125"/>
      <c r="G17" s="127">
        <f t="shared" si="0"/>
        <v>0</v>
      </c>
    </row>
    <row r="18" spans="1:7" ht="30" customHeight="1" thickBot="1" x14ac:dyDescent="0.3">
      <c r="A18" s="282"/>
      <c r="B18" s="291"/>
      <c r="C18" s="150"/>
      <c r="D18" s="125"/>
      <c r="E18" s="125"/>
      <c r="F18" s="125"/>
      <c r="G18" s="127">
        <f t="shared" si="0"/>
        <v>0</v>
      </c>
    </row>
    <row r="19" spans="1:7" ht="30" customHeight="1" thickBot="1" x14ac:dyDescent="0.3">
      <c r="A19" s="282"/>
      <c r="B19" s="291"/>
      <c r="C19" s="150"/>
      <c r="D19" s="125"/>
      <c r="E19" s="125"/>
      <c r="F19" s="125"/>
      <c r="G19" s="127">
        <f t="shared" si="0"/>
        <v>0</v>
      </c>
    </row>
    <row r="20" spans="1:7" ht="30" customHeight="1" thickBot="1" x14ac:dyDescent="0.3">
      <c r="A20" s="282"/>
      <c r="B20" s="291"/>
      <c r="C20" s="150"/>
      <c r="D20" s="125"/>
      <c r="E20" s="125"/>
      <c r="F20" s="125"/>
      <c r="G20" s="127">
        <f t="shared" si="0"/>
        <v>0</v>
      </c>
    </row>
    <row r="21" spans="1:7" ht="30" customHeight="1" thickBot="1" x14ac:dyDescent="0.3">
      <c r="A21" s="282"/>
      <c r="B21" s="291"/>
      <c r="C21" s="150"/>
      <c r="D21" s="125"/>
      <c r="E21" s="125"/>
      <c r="F21" s="125"/>
      <c r="G21" s="127">
        <f t="shared" si="0"/>
        <v>0</v>
      </c>
    </row>
    <row r="22" spans="1:7" ht="30" customHeight="1" thickBot="1" x14ac:dyDescent="0.3">
      <c r="A22" s="282"/>
      <c r="B22" s="291"/>
      <c r="C22" s="150"/>
      <c r="D22" s="125"/>
      <c r="E22" s="125"/>
      <c r="F22" s="125"/>
      <c r="G22" s="127">
        <f t="shared" si="0"/>
        <v>0</v>
      </c>
    </row>
    <row r="23" spans="1:7" ht="30" customHeight="1" thickBot="1" x14ac:dyDescent="0.3">
      <c r="A23" s="282"/>
      <c r="B23" s="291"/>
      <c r="C23" s="150"/>
      <c r="D23" s="125"/>
      <c r="E23" s="125"/>
      <c r="F23" s="125"/>
      <c r="G23" s="127">
        <f t="shared" si="0"/>
        <v>0</v>
      </c>
    </row>
    <row r="24" spans="1:7" ht="30" customHeight="1" thickBot="1" x14ac:dyDescent="0.3">
      <c r="A24" s="282"/>
      <c r="B24" s="291"/>
      <c r="C24" s="150"/>
      <c r="D24" s="125"/>
      <c r="E24" s="125"/>
      <c r="F24" s="125"/>
      <c r="G24" s="127">
        <f t="shared" si="0"/>
        <v>0</v>
      </c>
    </row>
    <row r="25" spans="1:7" ht="30" customHeight="1" thickBot="1" x14ac:dyDescent="0.3">
      <c r="A25" s="282"/>
      <c r="B25" s="291"/>
      <c r="C25" s="150"/>
      <c r="D25" s="125"/>
      <c r="E25" s="125"/>
      <c r="F25" s="125"/>
      <c r="G25" s="127">
        <f t="shared" si="0"/>
        <v>0</v>
      </c>
    </row>
    <row r="26" spans="1:7" ht="27.75" customHeight="1" thickBot="1" x14ac:dyDescent="0.3">
      <c r="A26" s="282"/>
      <c r="B26" s="124"/>
      <c r="C26" s="150"/>
      <c r="D26" s="125"/>
      <c r="E26" s="125"/>
      <c r="F26" s="125"/>
      <c r="G26" s="127">
        <f t="shared" si="0"/>
        <v>0</v>
      </c>
    </row>
    <row r="27" spans="1:7" ht="13.5" customHeight="1" thickBot="1" x14ac:dyDescent="0.3">
      <c r="A27" s="76"/>
      <c r="B27" s="77"/>
      <c r="C27" s="151"/>
      <c r="D27" s="78"/>
      <c r="E27" s="78"/>
      <c r="F27" s="78"/>
      <c r="G27" s="79"/>
    </row>
    <row r="28" spans="1:7" ht="27.75" customHeight="1" thickBot="1" x14ac:dyDescent="0.35">
      <c r="A28" s="48" t="s">
        <v>32</v>
      </c>
      <c r="B28" s="49"/>
      <c r="C28" s="49">
        <f t="shared" ref="C28:G28" si="1">SUM(C7:C27)</f>
        <v>35000</v>
      </c>
      <c r="D28" s="50">
        <f t="shared" si="1"/>
        <v>0</v>
      </c>
      <c r="E28" s="51">
        <f t="shared" si="1"/>
        <v>0</v>
      </c>
      <c r="F28" s="51">
        <f t="shared" si="1"/>
        <v>0</v>
      </c>
      <c r="G28" s="52">
        <f t="shared" si="1"/>
        <v>35000</v>
      </c>
    </row>
  </sheetData>
  <printOptions horizontalCentered="1"/>
  <pageMargins left="0.25" right="0.25" top="0.75" bottom="0.75" header="0.3" footer="0.3"/>
  <pageSetup scale="70" orientation="landscape"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pageSetUpPr fitToPage="1"/>
  </sheetPr>
  <dimension ref="A1:K29"/>
  <sheetViews>
    <sheetView workbookViewId="0">
      <selection activeCell="A11" sqref="A11:F11"/>
    </sheetView>
  </sheetViews>
  <sheetFormatPr defaultColWidth="9.140625" defaultRowHeight="12.75" x14ac:dyDescent="0.2"/>
  <cols>
    <col min="1" max="2" width="9.140625" style="16"/>
    <col min="3" max="3" width="9.85546875" style="16" customWidth="1"/>
    <col min="4" max="4" width="8.28515625" style="16" customWidth="1"/>
    <col min="5" max="5" width="7.42578125" style="16" customWidth="1"/>
    <col min="6" max="6" width="25.28515625" style="16" customWidth="1"/>
    <col min="7" max="7" width="6.7109375" style="16" customWidth="1"/>
    <col min="8" max="9" width="6.140625" style="16" customWidth="1"/>
    <col min="10" max="10" width="28.7109375" style="16" customWidth="1"/>
    <col min="11" max="11" width="30.140625" style="16" customWidth="1"/>
    <col min="12" max="13" width="9.140625" style="16"/>
    <col min="14" max="14" width="9" style="16" customWidth="1"/>
    <col min="15" max="16384" width="9.140625" style="16"/>
  </cols>
  <sheetData>
    <row r="1" spans="1:11" ht="27.75" customHeight="1" thickBot="1" x14ac:dyDescent="0.25">
      <c r="A1" s="485" t="s">
        <v>152</v>
      </c>
      <c r="B1" s="486"/>
      <c r="C1" s="486"/>
      <c r="D1" s="486"/>
      <c r="E1" s="486"/>
      <c r="F1" s="486"/>
      <c r="G1" s="486"/>
      <c r="H1" s="486"/>
      <c r="I1" s="486"/>
      <c r="J1" s="486"/>
      <c r="K1" s="487"/>
    </row>
    <row r="2" spans="1:11" ht="32.25" customHeight="1" x14ac:dyDescent="0.25">
      <c r="A2" s="495" t="s">
        <v>153</v>
      </c>
      <c r="B2" s="496"/>
      <c r="C2" s="496"/>
      <c r="D2" s="497">
        <f>'Payment Request FORM'!$A$2</f>
        <v>0</v>
      </c>
      <c r="E2" s="498"/>
      <c r="F2" s="498"/>
      <c r="K2" s="141"/>
    </row>
    <row r="3" spans="1:11" ht="18.75" customHeight="1" x14ac:dyDescent="0.25">
      <c r="A3" s="495" t="s">
        <v>81</v>
      </c>
      <c r="B3" s="496"/>
      <c r="C3" s="496"/>
      <c r="D3" s="499">
        <f>'Payment Request FORM'!$B$4</f>
        <v>0</v>
      </c>
      <c r="E3" s="499"/>
      <c r="F3" s="499"/>
      <c r="K3" s="141"/>
    </row>
    <row r="4" spans="1:11" ht="15.75" customHeight="1" x14ac:dyDescent="0.25">
      <c r="A4" s="500"/>
      <c r="B4" s="501"/>
      <c r="C4" s="501"/>
      <c r="D4" s="501"/>
      <c r="E4" s="501"/>
      <c r="F4" s="501"/>
      <c r="G4" s="142"/>
      <c r="H4" s="142"/>
      <c r="I4" s="142"/>
      <c r="J4" s="502" t="s">
        <v>18</v>
      </c>
      <c r="K4" s="503"/>
    </row>
    <row r="5" spans="1:11" ht="48.75" customHeight="1" x14ac:dyDescent="0.2">
      <c r="A5" s="479" t="s">
        <v>154</v>
      </c>
      <c r="B5" s="480"/>
      <c r="C5" s="480"/>
      <c r="D5" s="480"/>
      <c r="E5" s="480"/>
      <c r="F5" s="480"/>
      <c r="G5" s="143"/>
      <c r="H5" s="143"/>
      <c r="I5" s="143"/>
      <c r="J5" s="477"/>
      <c r="K5" s="478"/>
    </row>
    <row r="6" spans="1:11" ht="48.75" customHeight="1" x14ac:dyDescent="0.2">
      <c r="A6" s="479" t="s">
        <v>82</v>
      </c>
      <c r="B6" s="480"/>
      <c r="C6" s="480"/>
      <c r="D6" s="480"/>
      <c r="E6" s="480"/>
      <c r="F6" s="480"/>
      <c r="G6" s="143"/>
      <c r="H6" s="143"/>
      <c r="I6" s="143"/>
      <c r="J6" s="477"/>
      <c r="K6" s="478"/>
    </row>
    <row r="7" spans="1:11" ht="48.75" customHeight="1" x14ac:dyDescent="0.2">
      <c r="A7" s="479" t="s">
        <v>85</v>
      </c>
      <c r="B7" s="480"/>
      <c r="C7" s="480"/>
      <c r="D7" s="480"/>
      <c r="E7" s="480"/>
      <c r="F7" s="480"/>
      <c r="G7" s="143"/>
      <c r="H7" s="143"/>
      <c r="I7" s="143"/>
      <c r="J7" s="477"/>
      <c r="K7" s="478"/>
    </row>
    <row r="8" spans="1:11" ht="48.75" customHeight="1" x14ac:dyDescent="0.2">
      <c r="A8" s="479" t="s">
        <v>144</v>
      </c>
      <c r="B8" s="480"/>
      <c r="C8" s="480"/>
      <c r="D8" s="480"/>
      <c r="E8" s="480"/>
      <c r="F8" s="480"/>
      <c r="G8" s="143"/>
      <c r="H8" s="143"/>
      <c r="I8" s="143"/>
      <c r="J8" s="477"/>
      <c r="K8" s="478"/>
    </row>
    <row r="9" spans="1:11" ht="48.75" customHeight="1" x14ac:dyDescent="0.2">
      <c r="A9" s="479" t="s">
        <v>177</v>
      </c>
      <c r="B9" s="480"/>
      <c r="C9" s="480"/>
      <c r="D9" s="480"/>
      <c r="E9" s="480"/>
      <c r="F9" s="480"/>
      <c r="G9" s="143"/>
      <c r="H9" s="143"/>
      <c r="I9" s="143"/>
      <c r="J9" s="477"/>
      <c r="K9" s="478"/>
    </row>
    <row r="10" spans="1:11" ht="48.75" customHeight="1" x14ac:dyDescent="0.2">
      <c r="A10" s="479" t="s">
        <v>83</v>
      </c>
      <c r="B10" s="480"/>
      <c r="C10" s="480"/>
      <c r="D10" s="480"/>
      <c r="E10" s="480"/>
      <c r="F10" s="480"/>
      <c r="G10" s="143"/>
      <c r="H10" s="143"/>
      <c r="I10" s="143"/>
      <c r="J10" s="477"/>
      <c r="K10" s="478"/>
    </row>
    <row r="11" spans="1:11" ht="48.75" customHeight="1" x14ac:dyDescent="0.2">
      <c r="A11" s="490" t="s">
        <v>51</v>
      </c>
      <c r="B11" s="491"/>
      <c r="C11" s="491"/>
      <c r="D11" s="491"/>
      <c r="E11" s="491"/>
      <c r="F11" s="492"/>
      <c r="G11" s="143"/>
      <c r="H11" s="143"/>
      <c r="I11" s="143"/>
      <c r="J11" s="488"/>
      <c r="K11" s="489"/>
    </row>
    <row r="12" spans="1:11" ht="48.75" customHeight="1" x14ac:dyDescent="0.2">
      <c r="A12" s="484" t="s">
        <v>31</v>
      </c>
      <c r="B12" s="480"/>
      <c r="C12" s="480"/>
      <c r="D12" s="480"/>
      <c r="E12" s="480"/>
      <c r="F12" s="480"/>
      <c r="G12" s="143"/>
      <c r="H12" s="143"/>
      <c r="I12" s="143"/>
      <c r="J12" s="477"/>
      <c r="K12" s="478"/>
    </row>
    <row r="13" spans="1:11" ht="48.75" customHeight="1" thickBot="1" x14ac:dyDescent="0.25">
      <c r="A13" s="481" t="s">
        <v>84</v>
      </c>
      <c r="B13" s="482"/>
      <c r="C13" s="482"/>
      <c r="D13" s="482"/>
      <c r="E13" s="482"/>
      <c r="F13" s="483"/>
      <c r="G13" s="273"/>
      <c r="H13" s="273"/>
      <c r="I13" s="273"/>
      <c r="J13" s="493"/>
      <c r="K13" s="494"/>
    </row>
    <row r="14" spans="1:11" ht="15.75" customHeight="1" x14ac:dyDescent="0.2"/>
    <row r="15" spans="1:11" ht="15.75" customHeight="1" x14ac:dyDescent="0.2"/>
    <row r="16" spans="1:11"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sheetData>
  <mergeCells count="25">
    <mergeCell ref="A1:K1"/>
    <mergeCell ref="J11:K11"/>
    <mergeCell ref="A11:F11"/>
    <mergeCell ref="J13:K13"/>
    <mergeCell ref="A10:F10"/>
    <mergeCell ref="A5:F5"/>
    <mergeCell ref="A2:C2"/>
    <mergeCell ref="D2:F2"/>
    <mergeCell ref="A3:C3"/>
    <mergeCell ref="D3:F3"/>
    <mergeCell ref="A4:F4"/>
    <mergeCell ref="J4:K4"/>
    <mergeCell ref="J7:K7"/>
    <mergeCell ref="A9:F9"/>
    <mergeCell ref="J9:K9"/>
    <mergeCell ref="J5:K5"/>
    <mergeCell ref="J10:K10"/>
    <mergeCell ref="A6:F6"/>
    <mergeCell ref="J12:K12"/>
    <mergeCell ref="A7:F7"/>
    <mergeCell ref="A13:F13"/>
    <mergeCell ref="A12:F12"/>
    <mergeCell ref="A8:F8"/>
    <mergeCell ref="J8:K8"/>
    <mergeCell ref="J6:K6"/>
  </mergeCells>
  <phoneticPr fontId="18" type="noConversion"/>
  <pageMargins left="0.5" right="0.5" top="0.75" bottom="0.25" header="0.5" footer="0.5"/>
  <pageSetup scale="86"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6</xdr:col>
                    <xdr:colOff>9525</xdr:colOff>
                    <xdr:row>4</xdr:row>
                    <xdr:rowOff>152400</xdr:rowOff>
                  </from>
                  <to>
                    <xdr:col>6</xdr:col>
                    <xdr:colOff>428625</xdr:colOff>
                    <xdr:row>4</xdr:row>
                    <xdr:rowOff>466725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8</xdr:col>
                    <xdr:colOff>9525</xdr:colOff>
                    <xdr:row>4</xdr:row>
                    <xdr:rowOff>152400</xdr:rowOff>
                  </from>
                  <to>
                    <xdr:col>9</xdr:col>
                    <xdr:colOff>19050</xdr:colOff>
                    <xdr:row>4</xdr:row>
                    <xdr:rowOff>466725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6</xdr:col>
                    <xdr:colOff>9525</xdr:colOff>
                    <xdr:row>5</xdr:row>
                    <xdr:rowOff>152400</xdr:rowOff>
                  </from>
                  <to>
                    <xdr:col>6</xdr:col>
                    <xdr:colOff>428625</xdr:colOff>
                    <xdr:row>5</xdr:row>
                    <xdr:rowOff>466725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8</xdr:col>
                    <xdr:colOff>9525</xdr:colOff>
                    <xdr:row>5</xdr:row>
                    <xdr:rowOff>152400</xdr:rowOff>
                  </from>
                  <to>
                    <xdr:col>9</xdr:col>
                    <xdr:colOff>19050</xdr:colOff>
                    <xdr:row>5</xdr:row>
                    <xdr:rowOff>466725</xdr:rowOff>
                  </to>
                </anchor>
              </controlPr>
            </control>
          </mc:Choice>
        </mc:AlternateContent>
        <mc:AlternateContent xmlns:mc="http://schemas.openxmlformats.org/markup-compatibility/2006">
          <mc:Choice Requires="x14">
            <control shapeId="8199" r:id="rId8" name="Check Box 7">
              <controlPr defaultSize="0" autoFill="0" autoLine="0" autoPict="0">
                <anchor moveWithCells="1">
                  <from>
                    <xdr:col>6</xdr:col>
                    <xdr:colOff>9525</xdr:colOff>
                    <xdr:row>10</xdr:row>
                    <xdr:rowOff>152400</xdr:rowOff>
                  </from>
                  <to>
                    <xdr:col>6</xdr:col>
                    <xdr:colOff>428625</xdr:colOff>
                    <xdr:row>10</xdr:row>
                    <xdr:rowOff>466725</xdr:rowOff>
                  </to>
                </anchor>
              </controlPr>
            </control>
          </mc:Choice>
        </mc:AlternateContent>
        <mc:AlternateContent xmlns:mc="http://schemas.openxmlformats.org/markup-compatibility/2006">
          <mc:Choice Requires="x14">
            <control shapeId="8200" r:id="rId9" name="Check Box 8">
              <controlPr defaultSize="0" autoFill="0" autoLine="0" autoPict="0">
                <anchor moveWithCells="1">
                  <from>
                    <xdr:col>8</xdr:col>
                    <xdr:colOff>9525</xdr:colOff>
                    <xdr:row>10</xdr:row>
                    <xdr:rowOff>152400</xdr:rowOff>
                  </from>
                  <to>
                    <xdr:col>9</xdr:col>
                    <xdr:colOff>19050</xdr:colOff>
                    <xdr:row>10</xdr:row>
                    <xdr:rowOff>466725</xdr:rowOff>
                  </to>
                </anchor>
              </controlPr>
            </control>
          </mc:Choice>
        </mc:AlternateContent>
        <mc:AlternateContent xmlns:mc="http://schemas.openxmlformats.org/markup-compatibility/2006">
          <mc:Choice Requires="x14">
            <control shapeId="8211" r:id="rId10" name="Check Box 19">
              <controlPr defaultSize="0" autoFill="0" autoLine="0" autoPict="0">
                <anchor moveWithCells="1">
                  <from>
                    <xdr:col>7</xdr:col>
                    <xdr:colOff>9525</xdr:colOff>
                    <xdr:row>4</xdr:row>
                    <xdr:rowOff>152400</xdr:rowOff>
                  </from>
                  <to>
                    <xdr:col>8</xdr:col>
                    <xdr:colOff>19050</xdr:colOff>
                    <xdr:row>4</xdr:row>
                    <xdr:rowOff>466725</xdr:rowOff>
                  </to>
                </anchor>
              </controlPr>
            </control>
          </mc:Choice>
        </mc:AlternateContent>
        <mc:AlternateContent xmlns:mc="http://schemas.openxmlformats.org/markup-compatibility/2006">
          <mc:Choice Requires="x14">
            <control shapeId="8212" r:id="rId11" name="Check Box 20">
              <controlPr defaultSize="0" autoFill="0" autoLine="0" autoPict="0">
                <anchor moveWithCells="1">
                  <from>
                    <xdr:col>7</xdr:col>
                    <xdr:colOff>9525</xdr:colOff>
                    <xdr:row>5</xdr:row>
                    <xdr:rowOff>152400</xdr:rowOff>
                  </from>
                  <to>
                    <xdr:col>8</xdr:col>
                    <xdr:colOff>19050</xdr:colOff>
                    <xdr:row>5</xdr:row>
                    <xdr:rowOff>466725</xdr:rowOff>
                  </to>
                </anchor>
              </controlPr>
            </control>
          </mc:Choice>
        </mc:AlternateContent>
        <mc:AlternateContent xmlns:mc="http://schemas.openxmlformats.org/markup-compatibility/2006">
          <mc:Choice Requires="x14">
            <control shapeId="8214" r:id="rId12" name="Check Box 22">
              <controlPr defaultSize="0" autoFill="0" autoLine="0" autoPict="0">
                <anchor moveWithCells="1">
                  <from>
                    <xdr:col>7</xdr:col>
                    <xdr:colOff>9525</xdr:colOff>
                    <xdr:row>10</xdr:row>
                    <xdr:rowOff>152400</xdr:rowOff>
                  </from>
                  <to>
                    <xdr:col>8</xdr:col>
                    <xdr:colOff>19050</xdr:colOff>
                    <xdr:row>10</xdr:row>
                    <xdr:rowOff>466725</xdr:rowOff>
                  </to>
                </anchor>
              </controlPr>
            </control>
          </mc:Choice>
        </mc:AlternateContent>
        <mc:AlternateContent xmlns:mc="http://schemas.openxmlformats.org/markup-compatibility/2006">
          <mc:Choice Requires="x14">
            <control shapeId="8226" r:id="rId13" name="Check Box 34">
              <controlPr defaultSize="0" autoFill="0" autoLine="0" autoPict="0">
                <anchor moveWithCells="1">
                  <from>
                    <xdr:col>6</xdr:col>
                    <xdr:colOff>9525</xdr:colOff>
                    <xdr:row>7</xdr:row>
                    <xdr:rowOff>152400</xdr:rowOff>
                  </from>
                  <to>
                    <xdr:col>6</xdr:col>
                    <xdr:colOff>428625</xdr:colOff>
                    <xdr:row>7</xdr:row>
                    <xdr:rowOff>466725</xdr:rowOff>
                  </to>
                </anchor>
              </controlPr>
            </control>
          </mc:Choice>
        </mc:AlternateContent>
        <mc:AlternateContent xmlns:mc="http://schemas.openxmlformats.org/markup-compatibility/2006">
          <mc:Choice Requires="x14">
            <control shapeId="8227" r:id="rId14" name="Check Box 35">
              <controlPr defaultSize="0" autoFill="0" autoLine="0" autoPict="0">
                <anchor moveWithCells="1">
                  <from>
                    <xdr:col>8</xdr:col>
                    <xdr:colOff>9525</xdr:colOff>
                    <xdr:row>7</xdr:row>
                    <xdr:rowOff>152400</xdr:rowOff>
                  </from>
                  <to>
                    <xdr:col>9</xdr:col>
                    <xdr:colOff>19050</xdr:colOff>
                    <xdr:row>7</xdr:row>
                    <xdr:rowOff>466725</xdr:rowOff>
                  </to>
                </anchor>
              </controlPr>
            </control>
          </mc:Choice>
        </mc:AlternateContent>
        <mc:AlternateContent xmlns:mc="http://schemas.openxmlformats.org/markup-compatibility/2006">
          <mc:Choice Requires="x14">
            <control shapeId="8228" r:id="rId15" name="Check Box 36">
              <controlPr defaultSize="0" autoFill="0" autoLine="0" autoPict="0">
                <anchor moveWithCells="1">
                  <from>
                    <xdr:col>7</xdr:col>
                    <xdr:colOff>9525</xdr:colOff>
                    <xdr:row>7</xdr:row>
                    <xdr:rowOff>152400</xdr:rowOff>
                  </from>
                  <to>
                    <xdr:col>8</xdr:col>
                    <xdr:colOff>19050</xdr:colOff>
                    <xdr:row>7</xdr:row>
                    <xdr:rowOff>466725</xdr:rowOff>
                  </to>
                </anchor>
              </controlPr>
            </control>
          </mc:Choice>
        </mc:AlternateContent>
        <mc:AlternateContent xmlns:mc="http://schemas.openxmlformats.org/markup-compatibility/2006">
          <mc:Choice Requires="x14">
            <control shapeId="8232" r:id="rId16" name="Check Box 40">
              <controlPr defaultSize="0" autoFill="0" autoLine="0" autoPict="0">
                <anchor moveWithCells="1">
                  <from>
                    <xdr:col>6</xdr:col>
                    <xdr:colOff>9525</xdr:colOff>
                    <xdr:row>6</xdr:row>
                    <xdr:rowOff>152400</xdr:rowOff>
                  </from>
                  <to>
                    <xdr:col>6</xdr:col>
                    <xdr:colOff>428625</xdr:colOff>
                    <xdr:row>6</xdr:row>
                    <xdr:rowOff>466725</xdr:rowOff>
                  </to>
                </anchor>
              </controlPr>
            </control>
          </mc:Choice>
        </mc:AlternateContent>
        <mc:AlternateContent xmlns:mc="http://schemas.openxmlformats.org/markup-compatibility/2006">
          <mc:Choice Requires="x14">
            <control shapeId="8233" r:id="rId17" name="Check Box 41">
              <controlPr defaultSize="0" autoFill="0" autoLine="0" autoPict="0">
                <anchor moveWithCells="1">
                  <from>
                    <xdr:col>8</xdr:col>
                    <xdr:colOff>9525</xdr:colOff>
                    <xdr:row>6</xdr:row>
                    <xdr:rowOff>152400</xdr:rowOff>
                  </from>
                  <to>
                    <xdr:col>9</xdr:col>
                    <xdr:colOff>19050</xdr:colOff>
                    <xdr:row>6</xdr:row>
                    <xdr:rowOff>466725</xdr:rowOff>
                  </to>
                </anchor>
              </controlPr>
            </control>
          </mc:Choice>
        </mc:AlternateContent>
        <mc:AlternateContent xmlns:mc="http://schemas.openxmlformats.org/markup-compatibility/2006">
          <mc:Choice Requires="x14">
            <control shapeId="8234" r:id="rId18" name="Check Box 42">
              <controlPr defaultSize="0" autoFill="0" autoLine="0" autoPict="0">
                <anchor moveWithCells="1">
                  <from>
                    <xdr:col>7</xdr:col>
                    <xdr:colOff>9525</xdr:colOff>
                    <xdr:row>6</xdr:row>
                    <xdr:rowOff>152400</xdr:rowOff>
                  </from>
                  <to>
                    <xdr:col>8</xdr:col>
                    <xdr:colOff>19050</xdr:colOff>
                    <xdr:row>6</xdr:row>
                    <xdr:rowOff>466725</xdr:rowOff>
                  </to>
                </anchor>
              </controlPr>
            </control>
          </mc:Choice>
        </mc:AlternateContent>
        <mc:AlternateContent xmlns:mc="http://schemas.openxmlformats.org/markup-compatibility/2006">
          <mc:Choice Requires="x14">
            <control shapeId="8241" r:id="rId19" name="Check Box 49">
              <controlPr defaultSize="0" autoFill="0" autoLine="0" autoPict="0">
                <anchor moveWithCells="1">
                  <from>
                    <xdr:col>6</xdr:col>
                    <xdr:colOff>9525</xdr:colOff>
                    <xdr:row>8</xdr:row>
                    <xdr:rowOff>152400</xdr:rowOff>
                  </from>
                  <to>
                    <xdr:col>6</xdr:col>
                    <xdr:colOff>428625</xdr:colOff>
                    <xdr:row>8</xdr:row>
                    <xdr:rowOff>466725</xdr:rowOff>
                  </to>
                </anchor>
              </controlPr>
            </control>
          </mc:Choice>
        </mc:AlternateContent>
        <mc:AlternateContent xmlns:mc="http://schemas.openxmlformats.org/markup-compatibility/2006">
          <mc:Choice Requires="x14">
            <control shapeId="8242" r:id="rId20" name="Check Box 50">
              <controlPr defaultSize="0" autoFill="0" autoLine="0" autoPict="0">
                <anchor moveWithCells="1">
                  <from>
                    <xdr:col>8</xdr:col>
                    <xdr:colOff>9525</xdr:colOff>
                    <xdr:row>8</xdr:row>
                    <xdr:rowOff>152400</xdr:rowOff>
                  </from>
                  <to>
                    <xdr:col>9</xdr:col>
                    <xdr:colOff>19050</xdr:colOff>
                    <xdr:row>8</xdr:row>
                    <xdr:rowOff>466725</xdr:rowOff>
                  </to>
                </anchor>
              </controlPr>
            </control>
          </mc:Choice>
        </mc:AlternateContent>
        <mc:AlternateContent xmlns:mc="http://schemas.openxmlformats.org/markup-compatibility/2006">
          <mc:Choice Requires="x14">
            <control shapeId="8243" r:id="rId21" name="Check Box 51">
              <controlPr defaultSize="0" autoFill="0" autoLine="0" autoPict="0">
                <anchor moveWithCells="1">
                  <from>
                    <xdr:col>7</xdr:col>
                    <xdr:colOff>9525</xdr:colOff>
                    <xdr:row>8</xdr:row>
                    <xdr:rowOff>152400</xdr:rowOff>
                  </from>
                  <to>
                    <xdr:col>8</xdr:col>
                    <xdr:colOff>19050</xdr:colOff>
                    <xdr:row>8</xdr:row>
                    <xdr:rowOff>466725</xdr:rowOff>
                  </to>
                </anchor>
              </controlPr>
            </control>
          </mc:Choice>
        </mc:AlternateContent>
        <mc:AlternateContent xmlns:mc="http://schemas.openxmlformats.org/markup-compatibility/2006">
          <mc:Choice Requires="x14">
            <control shapeId="8244" r:id="rId22" name="Check Box 52">
              <controlPr defaultSize="0" autoFill="0" autoLine="0" autoPict="0">
                <anchor moveWithCells="1">
                  <from>
                    <xdr:col>6</xdr:col>
                    <xdr:colOff>9525</xdr:colOff>
                    <xdr:row>9</xdr:row>
                    <xdr:rowOff>152400</xdr:rowOff>
                  </from>
                  <to>
                    <xdr:col>6</xdr:col>
                    <xdr:colOff>428625</xdr:colOff>
                    <xdr:row>9</xdr:row>
                    <xdr:rowOff>466725</xdr:rowOff>
                  </to>
                </anchor>
              </controlPr>
            </control>
          </mc:Choice>
        </mc:AlternateContent>
        <mc:AlternateContent xmlns:mc="http://schemas.openxmlformats.org/markup-compatibility/2006">
          <mc:Choice Requires="x14">
            <control shapeId="8245" r:id="rId23" name="Check Box 53">
              <controlPr defaultSize="0" autoFill="0" autoLine="0" autoPict="0">
                <anchor moveWithCells="1">
                  <from>
                    <xdr:col>8</xdr:col>
                    <xdr:colOff>9525</xdr:colOff>
                    <xdr:row>9</xdr:row>
                    <xdr:rowOff>152400</xdr:rowOff>
                  </from>
                  <to>
                    <xdr:col>9</xdr:col>
                    <xdr:colOff>19050</xdr:colOff>
                    <xdr:row>9</xdr:row>
                    <xdr:rowOff>466725</xdr:rowOff>
                  </to>
                </anchor>
              </controlPr>
            </control>
          </mc:Choice>
        </mc:AlternateContent>
        <mc:AlternateContent xmlns:mc="http://schemas.openxmlformats.org/markup-compatibility/2006">
          <mc:Choice Requires="x14">
            <control shapeId="8246" r:id="rId24" name="Check Box 54">
              <controlPr defaultSize="0" autoFill="0" autoLine="0" autoPict="0">
                <anchor moveWithCells="1">
                  <from>
                    <xdr:col>7</xdr:col>
                    <xdr:colOff>9525</xdr:colOff>
                    <xdr:row>9</xdr:row>
                    <xdr:rowOff>152400</xdr:rowOff>
                  </from>
                  <to>
                    <xdr:col>8</xdr:col>
                    <xdr:colOff>19050</xdr:colOff>
                    <xdr:row>9</xdr:row>
                    <xdr:rowOff>466725</xdr:rowOff>
                  </to>
                </anchor>
              </controlPr>
            </control>
          </mc:Choice>
        </mc:AlternateContent>
        <mc:AlternateContent xmlns:mc="http://schemas.openxmlformats.org/markup-compatibility/2006">
          <mc:Choice Requires="x14">
            <control shapeId="8247" r:id="rId25" name="Check Box 55">
              <controlPr defaultSize="0" autoFill="0" autoLine="0" autoPict="0">
                <anchor moveWithCells="1">
                  <from>
                    <xdr:col>6</xdr:col>
                    <xdr:colOff>9525</xdr:colOff>
                    <xdr:row>11</xdr:row>
                    <xdr:rowOff>152400</xdr:rowOff>
                  </from>
                  <to>
                    <xdr:col>6</xdr:col>
                    <xdr:colOff>428625</xdr:colOff>
                    <xdr:row>11</xdr:row>
                    <xdr:rowOff>466725</xdr:rowOff>
                  </to>
                </anchor>
              </controlPr>
            </control>
          </mc:Choice>
        </mc:AlternateContent>
        <mc:AlternateContent xmlns:mc="http://schemas.openxmlformats.org/markup-compatibility/2006">
          <mc:Choice Requires="x14">
            <control shapeId="8248" r:id="rId26" name="Check Box 56">
              <controlPr defaultSize="0" autoFill="0" autoLine="0" autoPict="0">
                <anchor moveWithCells="1">
                  <from>
                    <xdr:col>8</xdr:col>
                    <xdr:colOff>9525</xdr:colOff>
                    <xdr:row>11</xdr:row>
                    <xdr:rowOff>152400</xdr:rowOff>
                  </from>
                  <to>
                    <xdr:col>9</xdr:col>
                    <xdr:colOff>19050</xdr:colOff>
                    <xdr:row>11</xdr:row>
                    <xdr:rowOff>466725</xdr:rowOff>
                  </to>
                </anchor>
              </controlPr>
            </control>
          </mc:Choice>
        </mc:AlternateContent>
        <mc:AlternateContent xmlns:mc="http://schemas.openxmlformats.org/markup-compatibility/2006">
          <mc:Choice Requires="x14">
            <control shapeId="8249" r:id="rId27" name="Check Box 57">
              <controlPr defaultSize="0" autoFill="0" autoLine="0" autoPict="0">
                <anchor moveWithCells="1">
                  <from>
                    <xdr:col>7</xdr:col>
                    <xdr:colOff>9525</xdr:colOff>
                    <xdr:row>11</xdr:row>
                    <xdr:rowOff>152400</xdr:rowOff>
                  </from>
                  <to>
                    <xdr:col>8</xdr:col>
                    <xdr:colOff>19050</xdr:colOff>
                    <xdr:row>11</xdr:row>
                    <xdr:rowOff>466725</xdr:rowOff>
                  </to>
                </anchor>
              </controlPr>
            </control>
          </mc:Choice>
        </mc:AlternateContent>
        <mc:AlternateContent xmlns:mc="http://schemas.openxmlformats.org/markup-compatibility/2006">
          <mc:Choice Requires="x14">
            <control shapeId="8250" r:id="rId28" name="Check Box 58">
              <controlPr defaultSize="0" autoFill="0" autoLine="0" autoPict="0">
                <anchor moveWithCells="1">
                  <from>
                    <xdr:col>6</xdr:col>
                    <xdr:colOff>9525</xdr:colOff>
                    <xdr:row>12</xdr:row>
                    <xdr:rowOff>152400</xdr:rowOff>
                  </from>
                  <to>
                    <xdr:col>6</xdr:col>
                    <xdr:colOff>428625</xdr:colOff>
                    <xdr:row>12</xdr:row>
                    <xdr:rowOff>466725</xdr:rowOff>
                  </to>
                </anchor>
              </controlPr>
            </control>
          </mc:Choice>
        </mc:AlternateContent>
        <mc:AlternateContent xmlns:mc="http://schemas.openxmlformats.org/markup-compatibility/2006">
          <mc:Choice Requires="x14">
            <control shapeId="8251" r:id="rId29" name="Check Box 59">
              <controlPr defaultSize="0" autoFill="0" autoLine="0" autoPict="0">
                <anchor moveWithCells="1">
                  <from>
                    <xdr:col>8</xdr:col>
                    <xdr:colOff>9525</xdr:colOff>
                    <xdr:row>12</xdr:row>
                    <xdr:rowOff>152400</xdr:rowOff>
                  </from>
                  <to>
                    <xdr:col>9</xdr:col>
                    <xdr:colOff>19050</xdr:colOff>
                    <xdr:row>12</xdr:row>
                    <xdr:rowOff>466725</xdr:rowOff>
                  </to>
                </anchor>
              </controlPr>
            </control>
          </mc:Choice>
        </mc:AlternateContent>
        <mc:AlternateContent xmlns:mc="http://schemas.openxmlformats.org/markup-compatibility/2006">
          <mc:Choice Requires="x14">
            <control shapeId="8252" r:id="rId30" name="Check Box 60">
              <controlPr defaultSize="0" autoFill="0" autoLine="0" autoPict="0">
                <anchor moveWithCells="1">
                  <from>
                    <xdr:col>7</xdr:col>
                    <xdr:colOff>9525</xdr:colOff>
                    <xdr:row>12</xdr:row>
                    <xdr:rowOff>152400</xdr:rowOff>
                  </from>
                  <to>
                    <xdr:col>8</xdr:col>
                    <xdr:colOff>19050</xdr:colOff>
                    <xdr:row>12</xdr:row>
                    <xdr:rowOff>466725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B31"/>
  <sheetViews>
    <sheetView workbookViewId="0">
      <selection activeCell="B19" sqref="B19"/>
    </sheetView>
  </sheetViews>
  <sheetFormatPr defaultRowHeight="12.75" x14ac:dyDescent="0.2"/>
  <cols>
    <col min="1" max="1" width="4.7109375" customWidth="1"/>
    <col min="2" max="2" width="110.28515625" style="173" customWidth="1"/>
  </cols>
  <sheetData>
    <row r="1" spans="2:2" ht="26.45" customHeight="1" x14ac:dyDescent="0.35">
      <c r="B1" s="172" t="s">
        <v>103</v>
      </c>
    </row>
    <row r="3" spans="2:2" ht="36" x14ac:dyDescent="0.25">
      <c r="B3" s="174" t="s">
        <v>104</v>
      </c>
    </row>
    <row r="4" spans="2:2" ht="18" x14ac:dyDescent="0.25">
      <c r="B4" s="174"/>
    </row>
    <row r="5" spans="2:2" ht="37.5" x14ac:dyDescent="0.3">
      <c r="B5" s="174" t="s">
        <v>105</v>
      </c>
    </row>
    <row r="6" spans="2:2" ht="18" x14ac:dyDescent="0.25">
      <c r="B6" s="174"/>
    </row>
    <row r="7" spans="2:2" ht="18" x14ac:dyDescent="0.25">
      <c r="B7" s="174" t="s">
        <v>106</v>
      </c>
    </row>
    <row r="8" spans="2:2" ht="18" x14ac:dyDescent="0.25">
      <c r="B8" s="174"/>
    </row>
    <row r="9" spans="2:2" ht="108" x14ac:dyDescent="0.25">
      <c r="B9" s="174" t="s">
        <v>107</v>
      </c>
    </row>
    <row r="10" spans="2:2" ht="18" x14ac:dyDescent="0.25">
      <c r="B10" s="174"/>
    </row>
    <row r="11" spans="2:2" ht="90" x14ac:dyDescent="0.25">
      <c r="B11" s="174" t="s">
        <v>108</v>
      </c>
    </row>
    <row r="12" spans="2:2" ht="18" x14ac:dyDescent="0.25">
      <c r="B12" s="174"/>
    </row>
    <row r="13" spans="2:2" ht="54" x14ac:dyDescent="0.25">
      <c r="B13" s="174" t="s">
        <v>109</v>
      </c>
    </row>
    <row r="14" spans="2:2" ht="18" x14ac:dyDescent="0.25">
      <c r="B14" s="174"/>
    </row>
    <row r="15" spans="2:2" ht="54" x14ac:dyDescent="0.25">
      <c r="B15" s="174" t="s">
        <v>110</v>
      </c>
    </row>
    <row r="16" spans="2:2" ht="18" x14ac:dyDescent="0.25">
      <c r="B16" s="174"/>
    </row>
    <row r="17" spans="2:2" ht="18" x14ac:dyDescent="0.25">
      <c r="B17" s="174" t="s">
        <v>111</v>
      </c>
    </row>
    <row r="18" spans="2:2" ht="18" x14ac:dyDescent="0.25">
      <c r="B18" s="174"/>
    </row>
    <row r="19" spans="2:2" ht="18" x14ac:dyDescent="0.25">
      <c r="B19" s="174"/>
    </row>
    <row r="20" spans="2:2" ht="18" x14ac:dyDescent="0.25">
      <c r="B20" s="174"/>
    </row>
    <row r="21" spans="2:2" ht="18" x14ac:dyDescent="0.25">
      <c r="B21" s="174"/>
    </row>
    <row r="22" spans="2:2" ht="18" x14ac:dyDescent="0.25">
      <c r="B22" s="174"/>
    </row>
    <row r="23" spans="2:2" ht="18" x14ac:dyDescent="0.25">
      <c r="B23" s="174"/>
    </row>
    <row r="24" spans="2:2" ht="18" x14ac:dyDescent="0.25">
      <c r="B24" s="174"/>
    </row>
    <row r="25" spans="2:2" ht="18" x14ac:dyDescent="0.25">
      <c r="B25" s="13"/>
    </row>
    <row r="26" spans="2:2" ht="18" x14ac:dyDescent="0.25">
      <c r="B26" s="13"/>
    </row>
    <row r="27" spans="2:2" ht="18" x14ac:dyDescent="0.25">
      <c r="B27" s="13"/>
    </row>
    <row r="28" spans="2:2" ht="18" x14ac:dyDescent="0.25">
      <c r="B28" s="13"/>
    </row>
    <row r="29" spans="2:2" ht="18" x14ac:dyDescent="0.25">
      <c r="B29" s="13"/>
    </row>
    <row r="30" spans="2:2" ht="18" x14ac:dyDescent="0.25">
      <c r="B30" s="13"/>
    </row>
    <row r="31" spans="2:2" ht="18" x14ac:dyDescent="0.25">
      <c r="B31" s="13"/>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83"/>
  <sheetViews>
    <sheetView topLeftCell="A37" zoomScaleNormal="100" workbookViewId="0">
      <selection activeCell="A3" sqref="A3:XFD3"/>
    </sheetView>
  </sheetViews>
  <sheetFormatPr defaultColWidth="9.140625" defaultRowHeight="18" x14ac:dyDescent="0.25"/>
  <cols>
    <col min="1" max="1" width="56.85546875" style="2" customWidth="1"/>
    <col min="2" max="4" width="9.140625" style="2"/>
    <col min="5" max="5" width="8.85546875" customWidth="1"/>
    <col min="6" max="16384" width="9.140625" style="2"/>
  </cols>
  <sheetData>
    <row r="1" spans="1:1" x14ac:dyDescent="0.25">
      <c r="A1" s="332" t="s">
        <v>187</v>
      </c>
    </row>
    <row r="2" spans="1:1" x14ac:dyDescent="0.25">
      <c r="A2" s="55" t="s">
        <v>188</v>
      </c>
    </row>
    <row r="3" spans="1:1" x14ac:dyDescent="0.25">
      <c r="A3" s="55" t="s">
        <v>189</v>
      </c>
    </row>
    <row r="4" spans="1:1" x14ac:dyDescent="0.25">
      <c r="A4" s="55" t="s">
        <v>190</v>
      </c>
    </row>
    <row r="5" spans="1:1" x14ac:dyDescent="0.25">
      <c r="A5" s="55" t="s">
        <v>191</v>
      </c>
    </row>
    <row r="6" spans="1:1" x14ac:dyDescent="0.25">
      <c r="A6" s="55" t="s">
        <v>192</v>
      </c>
    </row>
    <row r="7" spans="1:1" x14ac:dyDescent="0.25">
      <c r="A7" s="55" t="s">
        <v>193</v>
      </c>
    </row>
    <row r="8" spans="1:1" x14ac:dyDescent="0.25">
      <c r="A8" s="55" t="s">
        <v>194</v>
      </c>
    </row>
    <row r="9" spans="1:1" x14ac:dyDescent="0.25">
      <c r="A9" s="55" t="s">
        <v>195</v>
      </c>
    </row>
    <row r="10" spans="1:1" x14ac:dyDescent="0.25">
      <c r="A10" s="55" t="s">
        <v>196</v>
      </c>
    </row>
    <row r="11" spans="1:1" x14ac:dyDescent="0.25">
      <c r="A11" s="55" t="s">
        <v>197</v>
      </c>
    </row>
    <row r="12" spans="1:1" x14ac:dyDescent="0.25">
      <c r="A12" s="55" t="s">
        <v>198</v>
      </c>
    </row>
    <row r="13" spans="1:1" x14ac:dyDescent="0.25">
      <c r="A13" s="55" t="s">
        <v>199</v>
      </c>
    </row>
    <row r="14" spans="1:1" x14ac:dyDescent="0.25">
      <c r="A14" s="55" t="s">
        <v>200</v>
      </c>
    </row>
    <row r="15" spans="1:1" x14ac:dyDescent="0.25">
      <c r="A15" s="55" t="s">
        <v>182</v>
      </c>
    </row>
    <row r="16" spans="1:1" x14ac:dyDescent="0.25">
      <c r="A16" s="55" t="s">
        <v>246</v>
      </c>
    </row>
    <row r="17" spans="1:1" x14ac:dyDescent="0.25">
      <c r="A17" s="55" t="s">
        <v>250</v>
      </c>
    </row>
    <row r="18" spans="1:1" x14ac:dyDescent="0.25">
      <c r="A18" s="55" t="s">
        <v>201</v>
      </c>
    </row>
    <row r="19" spans="1:1" x14ac:dyDescent="0.25">
      <c r="A19" s="55" t="s">
        <v>202</v>
      </c>
    </row>
    <row r="20" spans="1:1" x14ac:dyDescent="0.25">
      <c r="A20" s="55" t="s">
        <v>203</v>
      </c>
    </row>
    <row r="21" spans="1:1" x14ac:dyDescent="0.25">
      <c r="A21" s="55" t="s">
        <v>204</v>
      </c>
    </row>
    <row r="22" spans="1:1" x14ac:dyDescent="0.25">
      <c r="A22" s="55" t="s">
        <v>205</v>
      </c>
    </row>
    <row r="23" spans="1:1" x14ac:dyDescent="0.25">
      <c r="A23" s="55" t="s">
        <v>254</v>
      </c>
    </row>
    <row r="24" spans="1:1" x14ac:dyDescent="0.25">
      <c r="A24" s="55" t="s">
        <v>206</v>
      </c>
    </row>
    <row r="25" spans="1:1" x14ac:dyDescent="0.25">
      <c r="A25" s="55" t="s">
        <v>207</v>
      </c>
    </row>
    <row r="26" spans="1:1" x14ac:dyDescent="0.25">
      <c r="A26" s="55" t="s">
        <v>208</v>
      </c>
    </row>
    <row r="27" spans="1:1" x14ac:dyDescent="0.25">
      <c r="A27" s="55" t="s">
        <v>209</v>
      </c>
    </row>
    <row r="28" spans="1:1" x14ac:dyDescent="0.25">
      <c r="A28" s="55" t="s">
        <v>210</v>
      </c>
    </row>
    <row r="29" spans="1:1" x14ac:dyDescent="0.25">
      <c r="A29" s="55" t="s">
        <v>211</v>
      </c>
    </row>
    <row r="30" spans="1:1" x14ac:dyDescent="0.25">
      <c r="A30" s="55" t="s">
        <v>178</v>
      </c>
    </row>
    <row r="31" spans="1:1" x14ac:dyDescent="0.25">
      <c r="A31" s="55" t="s">
        <v>183</v>
      </c>
    </row>
    <row r="32" spans="1:1" x14ac:dyDescent="0.25">
      <c r="A32" s="55" t="s">
        <v>247</v>
      </c>
    </row>
    <row r="33" spans="1:1" x14ac:dyDescent="0.25">
      <c r="A33" s="55" t="s">
        <v>251</v>
      </c>
    </row>
    <row r="34" spans="1:1" x14ac:dyDescent="0.25">
      <c r="A34" s="55" t="s">
        <v>212</v>
      </c>
    </row>
    <row r="35" spans="1:1" x14ac:dyDescent="0.25">
      <c r="A35" s="55" t="s">
        <v>184</v>
      </c>
    </row>
    <row r="36" spans="1:1" x14ac:dyDescent="0.25">
      <c r="A36" s="55" t="s">
        <v>248</v>
      </c>
    </row>
    <row r="37" spans="1:1" x14ac:dyDescent="0.25">
      <c r="A37" s="55" t="s">
        <v>252</v>
      </c>
    </row>
    <row r="38" spans="1:1" x14ac:dyDescent="0.25">
      <c r="A38" s="55" t="s">
        <v>213</v>
      </c>
    </row>
    <row r="39" spans="1:1" x14ac:dyDescent="0.25">
      <c r="A39" s="55" t="s">
        <v>185</v>
      </c>
    </row>
    <row r="40" spans="1:1" x14ac:dyDescent="0.25">
      <c r="A40" s="55" t="s">
        <v>249</v>
      </c>
    </row>
    <row r="41" spans="1:1" x14ac:dyDescent="0.25">
      <c r="A41" s="55" t="s">
        <v>253</v>
      </c>
    </row>
    <row r="42" spans="1:1" x14ac:dyDescent="0.25">
      <c r="A42" s="55" t="s">
        <v>214</v>
      </c>
    </row>
    <row r="43" spans="1:1" x14ac:dyDescent="0.25">
      <c r="A43" s="55" t="s">
        <v>215</v>
      </c>
    </row>
    <row r="44" spans="1:1" x14ac:dyDescent="0.25">
      <c r="A44" s="55" t="s">
        <v>216</v>
      </c>
    </row>
    <row r="45" spans="1:1" x14ac:dyDescent="0.25">
      <c r="A45" s="55" t="s">
        <v>217</v>
      </c>
    </row>
    <row r="46" spans="1:1" x14ac:dyDescent="0.25">
      <c r="A46" s="55" t="s">
        <v>218</v>
      </c>
    </row>
    <row r="47" spans="1:1" x14ac:dyDescent="0.25">
      <c r="A47" s="55" t="s">
        <v>219</v>
      </c>
    </row>
    <row r="48" spans="1:1" x14ac:dyDescent="0.25">
      <c r="A48" s="55" t="s">
        <v>220</v>
      </c>
    </row>
    <row r="49" spans="1:1" x14ac:dyDescent="0.25">
      <c r="A49" s="55" t="s">
        <v>221</v>
      </c>
    </row>
    <row r="50" spans="1:1" x14ac:dyDescent="0.25">
      <c r="A50" s="55" t="s">
        <v>222</v>
      </c>
    </row>
    <row r="51" spans="1:1" x14ac:dyDescent="0.25">
      <c r="A51" s="55" t="s">
        <v>53</v>
      </c>
    </row>
    <row r="52" spans="1:1" x14ac:dyDescent="0.25">
      <c r="A52" s="55" t="s">
        <v>223</v>
      </c>
    </row>
    <row r="53" spans="1:1" x14ac:dyDescent="0.25">
      <c r="A53" s="55" t="s">
        <v>224</v>
      </c>
    </row>
    <row r="54" spans="1:1" x14ac:dyDescent="0.25">
      <c r="A54" s="55" t="s">
        <v>226</v>
      </c>
    </row>
    <row r="55" spans="1:1" x14ac:dyDescent="0.25">
      <c r="A55" s="55" t="s">
        <v>155</v>
      </c>
    </row>
    <row r="56" spans="1:1" x14ac:dyDescent="0.25">
      <c r="A56" s="55" t="s">
        <v>227</v>
      </c>
    </row>
    <row r="57" spans="1:1" x14ac:dyDescent="0.25">
      <c r="A57" s="55" t="s">
        <v>228</v>
      </c>
    </row>
    <row r="58" spans="1:1" x14ac:dyDescent="0.25">
      <c r="A58" s="148" t="s">
        <v>229</v>
      </c>
    </row>
    <row r="59" spans="1:1" x14ac:dyDescent="0.25">
      <c r="A59" s="148" t="s">
        <v>230</v>
      </c>
    </row>
    <row r="60" spans="1:1" x14ac:dyDescent="0.25">
      <c r="A60" s="148" t="s">
        <v>231</v>
      </c>
    </row>
    <row r="61" spans="1:1" x14ac:dyDescent="0.25">
      <c r="A61" s="148" t="s">
        <v>232</v>
      </c>
    </row>
    <row r="62" spans="1:1" x14ac:dyDescent="0.25">
      <c r="A62" s="148" t="s">
        <v>233</v>
      </c>
    </row>
    <row r="63" spans="1:1" x14ac:dyDescent="0.25">
      <c r="A63" s="148" t="s">
        <v>225</v>
      </c>
    </row>
    <row r="64" spans="1:1" x14ac:dyDescent="0.25">
      <c r="A64" s="148" t="s">
        <v>179</v>
      </c>
    </row>
    <row r="65" spans="1:1" x14ac:dyDescent="0.25">
      <c r="A65" s="148" t="s">
        <v>234</v>
      </c>
    </row>
    <row r="66" spans="1:1" x14ac:dyDescent="0.25">
      <c r="A66" s="148" t="s">
        <v>112</v>
      </c>
    </row>
    <row r="67" spans="1:1" x14ac:dyDescent="0.25">
      <c r="A67" s="333" t="s">
        <v>235</v>
      </c>
    </row>
    <row r="68" spans="1:1" x14ac:dyDescent="0.25">
      <c r="A68" s="333" t="s">
        <v>236</v>
      </c>
    </row>
    <row r="69" spans="1:1" x14ac:dyDescent="0.25">
      <c r="A69" s="333" t="s">
        <v>180</v>
      </c>
    </row>
    <row r="70" spans="1:1" x14ac:dyDescent="0.25">
      <c r="A70" s="148" t="s">
        <v>180</v>
      </c>
    </row>
    <row r="71" spans="1:1" x14ac:dyDescent="0.25">
      <c r="A71" s="333" t="s">
        <v>181</v>
      </c>
    </row>
    <row r="72" spans="1:1" x14ac:dyDescent="0.25">
      <c r="A72" s="333" t="s">
        <v>186</v>
      </c>
    </row>
    <row r="73" spans="1:1" x14ac:dyDescent="0.25">
      <c r="A73" s="335" t="s">
        <v>186</v>
      </c>
    </row>
    <row r="74" spans="1:1" x14ac:dyDescent="0.25">
      <c r="A74" s="334" t="s">
        <v>237</v>
      </c>
    </row>
    <row r="75" spans="1:1" x14ac:dyDescent="0.25">
      <c r="A75" s="334" t="s">
        <v>238</v>
      </c>
    </row>
    <row r="76" spans="1:1" x14ac:dyDescent="0.25">
      <c r="A76" s="334" t="s">
        <v>239</v>
      </c>
    </row>
    <row r="77" spans="1:1" x14ac:dyDescent="0.25">
      <c r="A77" s="334" t="s">
        <v>240</v>
      </c>
    </row>
    <row r="78" spans="1:1" x14ac:dyDescent="0.25">
      <c r="A78" s="334" t="s">
        <v>241</v>
      </c>
    </row>
    <row r="79" spans="1:1" x14ac:dyDescent="0.25">
      <c r="A79" s="334" t="s">
        <v>242</v>
      </c>
    </row>
    <row r="80" spans="1:1" x14ac:dyDescent="0.25">
      <c r="A80" s="334" t="s">
        <v>243</v>
      </c>
    </row>
    <row r="81" spans="1:1" x14ac:dyDescent="0.25">
      <c r="A81" s="334" t="s">
        <v>244</v>
      </c>
    </row>
    <row r="82" spans="1:1" ht="18.75" thickBot="1" x14ac:dyDescent="0.3">
      <c r="A82" s="337" t="s">
        <v>245</v>
      </c>
    </row>
    <row r="83" spans="1:1" x14ac:dyDescent="0.25">
      <c r="A83" s="336"/>
    </row>
  </sheetData>
  <sortState xmlns:xlrd2="http://schemas.microsoft.com/office/spreadsheetml/2017/richdata2" ref="A2:A78">
    <sortCondition ref="A1"/>
  </sortState>
  <dataConsolidate>
    <dataRefs count="1">
      <dataRef ref="A1:B1" sheet="Budget Drop Downs"/>
    </dataRefs>
  </dataConsolidate>
  <pageMargins left="0.7" right="0.7" top="0.75" bottom="0.75" header="0.3" footer="0.3"/>
  <pageSetup scale="7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7"/>
  <sheetViews>
    <sheetView workbookViewId="0">
      <selection activeCell="A2" sqref="A2"/>
    </sheetView>
  </sheetViews>
  <sheetFormatPr defaultRowHeight="12.75" x14ac:dyDescent="0.2"/>
  <cols>
    <col min="1" max="1" width="55.7109375" bestFit="1" customWidth="1"/>
  </cols>
  <sheetData>
    <row r="1" spans="1:1" ht="18" x14ac:dyDescent="0.25">
      <c r="A1" s="392" t="s">
        <v>297</v>
      </c>
    </row>
    <row r="2" spans="1:1" ht="18" x14ac:dyDescent="0.25">
      <c r="A2" s="2" t="s">
        <v>120</v>
      </c>
    </row>
    <row r="3" spans="1:1" ht="18" x14ac:dyDescent="0.25">
      <c r="A3" s="2" t="s">
        <v>162</v>
      </c>
    </row>
    <row r="4" spans="1:1" ht="18" x14ac:dyDescent="0.25">
      <c r="A4" s="2" t="s">
        <v>114</v>
      </c>
    </row>
    <row r="5" spans="1:1" ht="18" x14ac:dyDescent="0.25">
      <c r="A5" s="2" t="s">
        <v>116</v>
      </c>
    </row>
    <row r="6" spans="1:1" ht="18" x14ac:dyDescent="0.25">
      <c r="A6" s="2" t="s">
        <v>115</v>
      </c>
    </row>
    <row r="7" spans="1:1" ht="18" x14ac:dyDescent="0.25">
      <c r="A7" s="2" t="s">
        <v>163</v>
      </c>
    </row>
    <row r="8" spans="1:1" ht="18" x14ac:dyDescent="0.25">
      <c r="A8" s="2" t="s">
        <v>164</v>
      </c>
    </row>
    <row r="9" spans="1:1" ht="18" x14ac:dyDescent="0.25">
      <c r="A9" s="2" t="s">
        <v>165</v>
      </c>
    </row>
    <row r="10" spans="1:1" ht="18" x14ac:dyDescent="0.25">
      <c r="A10" s="2" t="s">
        <v>129</v>
      </c>
    </row>
    <row r="11" spans="1:1" ht="18" x14ac:dyDescent="0.25">
      <c r="A11" s="2" t="s">
        <v>118</v>
      </c>
    </row>
    <row r="12" spans="1:1" ht="18" x14ac:dyDescent="0.25">
      <c r="A12" s="2" t="s">
        <v>119</v>
      </c>
    </row>
    <row r="13" spans="1:1" ht="18" x14ac:dyDescent="0.25">
      <c r="A13" s="2" t="s">
        <v>166</v>
      </c>
    </row>
    <row r="14" spans="1:1" ht="18" x14ac:dyDescent="0.25">
      <c r="A14" s="2" t="s">
        <v>128</v>
      </c>
    </row>
    <row r="15" spans="1:1" ht="18" x14ac:dyDescent="0.25">
      <c r="A15" s="2" t="s">
        <v>127</v>
      </c>
    </row>
    <row r="16" spans="1:1" ht="18" x14ac:dyDescent="0.25">
      <c r="A16" s="2" t="s">
        <v>173</v>
      </c>
    </row>
    <row r="17" spans="1:1" ht="18" x14ac:dyDescent="0.25">
      <c r="A17" s="2" t="s">
        <v>172</v>
      </c>
    </row>
    <row r="18" spans="1:1" ht="18" x14ac:dyDescent="0.25">
      <c r="A18" s="2" t="s">
        <v>160</v>
      </c>
    </row>
    <row r="19" spans="1:1" ht="19.899999999999999" customHeight="1" x14ac:dyDescent="0.25">
      <c r="A19" s="2" t="s">
        <v>161</v>
      </c>
    </row>
    <row r="20" spans="1:1" ht="18" x14ac:dyDescent="0.25">
      <c r="A20" s="2" t="s">
        <v>130</v>
      </c>
    </row>
    <row r="21" spans="1:1" ht="18" x14ac:dyDescent="0.25">
      <c r="A21" s="2" t="s">
        <v>113</v>
      </c>
    </row>
    <row r="22" spans="1:1" ht="18" x14ac:dyDescent="0.25">
      <c r="A22" s="2" t="s">
        <v>117</v>
      </c>
    </row>
    <row r="23" spans="1:1" ht="18" x14ac:dyDescent="0.25">
      <c r="A23" s="2" t="s">
        <v>131</v>
      </c>
    </row>
    <row r="24" spans="1:1" ht="18" x14ac:dyDescent="0.25">
      <c r="A24" s="2" t="s">
        <v>167</v>
      </c>
    </row>
    <row r="25" spans="1:1" ht="18" x14ac:dyDescent="0.25">
      <c r="A25" s="2" t="s">
        <v>168</v>
      </c>
    </row>
    <row r="26" spans="1:1" ht="18" x14ac:dyDescent="0.25">
      <c r="A26" s="2" t="s">
        <v>169</v>
      </c>
    </row>
    <row r="27" spans="1:1" ht="18" x14ac:dyDescent="0.25">
      <c r="A27" s="2" t="s">
        <v>170</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
  <sheetViews>
    <sheetView workbookViewId="0">
      <selection activeCell="A5" sqref="A5"/>
    </sheetView>
  </sheetViews>
  <sheetFormatPr defaultRowHeight="12.75" x14ac:dyDescent="0.2"/>
  <cols>
    <col min="1" max="1" width="31" customWidth="1"/>
  </cols>
  <sheetData>
    <row r="1" spans="1:1" x14ac:dyDescent="0.2">
      <c r="A1" s="175" t="s">
        <v>126</v>
      </c>
    </row>
    <row r="2" spans="1:1" x14ac:dyDescent="0.2">
      <c r="A2" s="175" t="s">
        <v>125</v>
      </c>
    </row>
    <row r="3" spans="1:1" x14ac:dyDescent="0.2">
      <c r="A3" s="175" t="s">
        <v>295</v>
      </c>
    </row>
    <row r="4" spans="1:1" x14ac:dyDescent="0.2">
      <c r="A4" s="175" t="s">
        <v>296</v>
      </c>
    </row>
    <row r="5" spans="1:1" x14ac:dyDescent="0.2">
      <c r="A5" s="175" t="s">
        <v>124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pageSetUpPr fitToPage="1"/>
  </sheetPr>
  <dimension ref="A1:L40"/>
  <sheetViews>
    <sheetView zoomScale="70" zoomScaleNormal="70" workbookViewId="0">
      <selection activeCell="J17" sqref="J17"/>
    </sheetView>
  </sheetViews>
  <sheetFormatPr defaultRowHeight="15" x14ac:dyDescent="0.2"/>
  <cols>
    <col min="1" max="3" width="30.7109375" style="176" customWidth="1"/>
    <col min="4" max="7" width="24.7109375" style="176" customWidth="1"/>
    <col min="8" max="8" width="19" style="176" customWidth="1"/>
    <col min="9" max="9" width="20.7109375" style="176" customWidth="1"/>
    <col min="10" max="10" width="20" style="176" customWidth="1"/>
    <col min="11" max="11" width="23.28515625" style="176" customWidth="1"/>
    <col min="12" max="12" width="21.140625" style="144" customWidth="1"/>
  </cols>
  <sheetData>
    <row r="1" spans="1:12" ht="8.25" customHeight="1" thickBot="1" x14ac:dyDescent="0.25"/>
    <row r="2" spans="1:12" ht="37.5" customHeight="1" thickBot="1" x14ac:dyDescent="0.35">
      <c r="A2" s="432">
        <f>Specs!E3</f>
        <v>0</v>
      </c>
      <c r="B2" s="432"/>
      <c r="C2" s="433"/>
      <c r="D2" s="192"/>
      <c r="E2" s="194" t="s">
        <v>70</v>
      </c>
      <c r="F2" s="195"/>
      <c r="G2" s="437">
        <f>A16</f>
        <v>1</v>
      </c>
      <c r="I2" s="193"/>
      <c r="J2" s="193"/>
    </row>
    <row r="3" spans="1:12" ht="8.25" customHeight="1" x14ac:dyDescent="0.3">
      <c r="A3" s="193"/>
      <c r="B3" s="193"/>
      <c r="C3" s="193"/>
      <c r="D3" s="193"/>
      <c r="E3" s="193"/>
      <c r="F3" s="193"/>
      <c r="G3" s="193"/>
      <c r="H3" s="193"/>
      <c r="I3" s="193"/>
      <c r="J3" s="193"/>
    </row>
    <row r="4" spans="1:12" ht="37.5" customHeight="1" x14ac:dyDescent="0.3">
      <c r="A4" s="196" t="s">
        <v>69</v>
      </c>
      <c r="B4" s="434">
        <f>Specs!B3</f>
        <v>0</v>
      </c>
      <c r="C4" s="197"/>
      <c r="D4" s="197"/>
      <c r="F4" s="199" t="s">
        <v>72</v>
      </c>
      <c r="H4" s="198"/>
      <c r="I4" s="193"/>
      <c r="J4" s="193"/>
      <c r="K4" s="177"/>
    </row>
    <row r="5" spans="1:12" ht="8.25" customHeight="1" thickBot="1" x14ac:dyDescent="0.35">
      <c r="A5" s="193"/>
      <c r="B5" s="435"/>
      <c r="C5" s="193"/>
      <c r="D5" s="193"/>
      <c r="E5" s="193"/>
      <c r="F5" s="193"/>
      <c r="G5" s="193"/>
      <c r="H5" s="193"/>
      <c r="I5" s="193"/>
      <c r="J5" s="193"/>
    </row>
    <row r="6" spans="1:12" ht="37.5" customHeight="1" thickBot="1" x14ac:dyDescent="0.3">
      <c r="A6" s="196" t="s">
        <v>64</v>
      </c>
      <c r="B6" s="434">
        <f>Specs!B9</f>
        <v>0</v>
      </c>
      <c r="C6" s="197"/>
      <c r="D6" s="198" t="s">
        <v>23</v>
      </c>
      <c r="E6" s="406"/>
      <c r="F6" s="198" t="s">
        <v>22</v>
      </c>
      <c r="G6" s="406"/>
      <c r="I6" s="198"/>
      <c r="J6" s="198"/>
      <c r="K6" s="177"/>
    </row>
    <row r="7" spans="1:12" ht="8.25" customHeight="1" thickBot="1" x14ac:dyDescent="0.35">
      <c r="A7" s="193"/>
      <c r="B7" s="435"/>
      <c r="C7" s="193"/>
      <c r="D7" s="193"/>
      <c r="E7" s="193"/>
      <c r="F7" s="193"/>
      <c r="G7" s="193"/>
      <c r="H7" s="193"/>
      <c r="I7" s="193"/>
      <c r="J7" s="193"/>
    </row>
    <row r="8" spans="1:12" ht="37.5" customHeight="1" thickBot="1" x14ac:dyDescent="0.35">
      <c r="A8" s="228" t="s">
        <v>150</v>
      </c>
      <c r="B8" s="436">
        <f>Specs!B19</f>
        <v>0</v>
      </c>
      <c r="C8" s="229"/>
      <c r="D8" s="193"/>
      <c r="F8" s="198" t="s">
        <v>48</v>
      </c>
      <c r="G8" s="201">
        <f>F16-G16</f>
        <v>0</v>
      </c>
      <c r="I8" s="200"/>
      <c r="J8" s="200"/>
    </row>
    <row r="9" spans="1:12" ht="8.4499999999999993" customHeight="1" thickBot="1" x14ac:dyDescent="0.35">
      <c r="A9" s="228"/>
      <c r="B9" s="229"/>
      <c r="C9" s="229"/>
      <c r="D9" s="193"/>
      <c r="F9" s="198"/>
      <c r="G9" s="288"/>
      <c r="I9" s="200"/>
      <c r="J9" s="200"/>
    </row>
    <row r="10" spans="1:12" ht="37.5" customHeight="1" thickBot="1" x14ac:dyDescent="0.35">
      <c r="A10" s="193"/>
      <c r="B10" s="193"/>
      <c r="C10" s="193"/>
      <c r="D10" s="193"/>
      <c r="E10" s="198" t="s">
        <v>33</v>
      </c>
      <c r="F10" s="146"/>
      <c r="G10" s="146"/>
      <c r="I10" s="202"/>
      <c r="J10" s="202"/>
    </row>
    <row r="11" spans="1:12" ht="21.75" customHeight="1" thickBot="1" x14ac:dyDescent="0.35">
      <c r="A11" s="193"/>
      <c r="B11" s="203"/>
      <c r="C11" s="203"/>
      <c r="D11" s="203"/>
      <c r="E11" s="193"/>
      <c r="F11" s="193"/>
      <c r="G11" s="193"/>
      <c r="H11" s="193"/>
      <c r="I11" s="193"/>
      <c r="J11" s="193"/>
    </row>
    <row r="12" spans="1:12" ht="57.6" customHeight="1" thickBot="1" x14ac:dyDescent="0.35">
      <c r="A12" s="191" t="s">
        <v>89</v>
      </c>
      <c r="B12" s="230" t="s">
        <v>88</v>
      </c>
      <c r="C12" s="230" t="s">
        <v>52</v>
      </c>
      <c r="D12" s="230" t="s">
        <v>56</v>
      </c>
      <c r="E12" s="191" t="s">
        <v>55</v>
      </c>
      <c r="F12" s="191" t="s">
        <v>54</v>
      </c>
      <c r="G12" s="191" t="s">
        <v>53</v>
      </c>
      <c r="H12" s="233"/>
      <c r="I12" s="193"/>
      <c r="J12" s="193"/>
      <c r="K12" s="181"/>
    </row>
    <row r="13" spans="1:12" s="420" customFormat="1" ht="34.15" customHeight="1" thickBot="1" x14ac:dyDescent="0.35">
      <c r="A13" s="413">
        <f>Specs!B5</f>
        <v>0</v>
      </c>
      <c r="B13" s="413">
        <f>Specs!E5</f>
        <v>0</v>
      </c>
      <c r="C13" s="414">
        <f>Specs!B19</f>
        <v>0</v>
      </c>
      <c r="D13" s="415">
        <f>Specs!E27</f>
        <v>0</v>
      </c>
      <c r="E13" s="415">
        <f>LocalInkindPercent</f>
        <v>0</v>
      </c>
      <c r="F13" s="415">
        <f>B8*TWDBSharePercent</f>
        <v>0</v>
      </c>
      <c r="G13" s="415">
        <f>B8*RetainagePercent</f>
        <v>0</v>
      </c>
      <c r="H13" s="416"/>
      <c r="I13" s="417"/>
      <c r="J13" s="417"/>
      <c r="K13" s="418"/>
      <c r="L13" s="419"/>
    </row>
    <row r="14" spans="1:12" ht="34.15" customHeight="1" thickBot="1" x14ac:dyDescent="0.35">
      <c r="A14" s="401"/>
      <c r="B14" s="402"/>
      <c r="C14" s="403"/>
      <c r="D14" s="404"/>
      <c r="E14" s="405"/>
      <c r="F14" s="405"/>
      <c r="G14" s="405"/>
      <c r="H14" s="234"/>
      <c r="I14" s="193"/>
      <c r="J14" s="193"/>
      <c r="K14" s="17"/>
    </row>
    <row r="15" spans="1:12" s="412" customFormat="1" ht="57.6" customHeight="1" thickBot="1" x14ac:dyDescent="0.25">
      <c r="A15" s="407" t="s">
        <v>70</v>
      </c>
      <c r="B15" s="408"/>
      <c r="C15" s="408" t="s">
        <v>300</v>
      </c>
      <c r="D15" s="408" t="s">
        <v>301</v>
      </c>
      <c r="E15" s="407" t="s">
        <v>302</v>
      </c>
      <c r="F15" s="407" t="s">
        <v>303</v>
      </c>
      <c r="G15" s="407" t="s">
        <v>304</v>
      </c>
      <c r="H15" s="409"/>
      <c r="I15" s="410"/>
      <c r="J15" s="410"/>
      <c r="K15" s="411"/>
      <c r="L15" s="252"/>
    </row>
    <row r="16" spans="1:12" s="420" customFormat="1" ht="34.15" customHeight="1" x14ac:dyDescent="0.3">
      <c r="A16" s="428">
        <v>1</v>
      </c>
      <c r="B16" s="429"/>
      <c r="C16" s="430">
        <v>0</v>
      </c>
      <c r="D16" s="431">
        <v>0</v>
      </c>
      <c r="E16" s="431">
        <v>0</v>
      </c>
      <c r="F16" s="431">
        <f>C16-D16</f>
        <v>0</v>
      </c>
      <c r="G16" s="431">
        <f>F16*RetainagePercent</f>
        <v>0</v>
      </c>
      <c r="H16" s="416"/>
      <c r="I16" s="417"/>
      <c r="J16" s="417"/>
      <c r="K16" s="418"/>
      <c r="L16" s="419"/>
    </row>
    <row r="17" spans="1:12" ht="21.75" customHeight="1" thickBot="1" x14ac:dyDescent="0.35">
      <c r="A17" s="193"/>
      <c r="B17" s="203"/>
      <c r="C17" s="203"/>
      <c r="D17" s="203"/>
      <c r="E17" s="193"/>
      <c r="F17" s="193"/>
      <c r="G17" s="193"/>
      <c r="H17" s="193"/>
      <c r="I17" s="193"/>
      <c r="J17" s="193"/>
    </row>
    <row r="18" spans="1:12" ht="30" customHeight="1" x14ac:dyDescent="0.3">
      <c r="A18" s="258" t="s">
        <v>71</v>
      </c>
      <c r="B18" s="421">
        <f>Specs!E3</f>
        <v>0</v>
      </c>
      <c r="C18" s="204"/>
      <c r="D18" s="204"/>
      <c r="E18" s="204"/>
      <c r="F18" s="205"/>
      <c r="G18" s="206"/>
      <c r="H18" s="207"/>
      <c r="I18" s="207"/>
      <c r="J18" s="207"/>
    </row>
    <row r="19" spans="1:12" ht="30" customHeight="1" x14ac:dyDescent="0.3">
      <c r="A19" s="259" t="s">
        <v>134</v>
      </c>
      <c r="B19" s="417" t="s">
        <v>299</v>
      </c>
      <c r="C19" s="193"/>
      <c r="D19" s="193"/>
      <c r="E19" s="193"/>
      <c r="F19" s="207"/>
      <c r="G19" s="208"/>
      <c r="H19" s="207"/>
      <c r="I19" s="207"/>
      <c r="J19" s="207"/>
    </row>
    <row r="20" spans="1:12" ht="30" customHeight="1" thickBot="1" x14ac:dyDescent="0.35">
      <c r="A20" s="260" t="s">
        <v>34</v>
      </c>
      <c r="B20" s="422" t="s">
        <v>299</v>
      </c>
      <c r="C20" s="209"/>
      <c r="D20" s="209"/>
      <c r="E20" s="209"/>
      <c r="F20" s="210"/>
      <c r="G20" s="211"/>
      <c r="H20" s="207"/>
      <c r="I20" s="207"/>
      <c r="J20" s="207"/>
    </row>
    <row r="21" spans="1:12" ht="21" thickBot="1" x14ac:dyDescent="0.35">
      <c r="A21" s="193"/>
      <c r="B21" s="417"/>
      <c r="C21" s="193"/>
      <c r="D21" s="193"/>
      <c r="E21" s="193"/>
      <c r="F21" s="193"/>
      <c r="G21" s="193"/>
      <c r="H21" s="193"/>
      <c r="I21" s="193"/>
      <c r="J21" s="193"/>
    </row>
    <row r="22" spans="1:12" ht="30" customHeight="1" x14ac:dyDescent="0.3">
      <c r="A22" s="258" t="s">
        <v>35</v>
      </c>
      <c r="B22" s="423" t="s">
        <v>305</v>
      </c>
      <c r="C22" s="212"/>
      <c r="D22" s="212"/>
      <c r="E22" s="212"/>
      <c r="F22" s="212"/>
      <c r="G22" s="213"/>
      <c r="H22" s="207"/>
      <c r="I22" s="207"/>
      <c r="J22" s="207"/>
      <c r="K22" s="178"/>
    </row>
    <row r="23" spans="1:12" ht="30" customHeight="1" x14ac:dyDescent="0.3">
      <c r="A23" s="259" t="s">
        <v>36</v>
      </c>
      <c r="B23" s="424" t="s">
        <v>306</v>
      </c>
      <c r="C23" s="214"/>
      <c r="D23" s="214"/>
      <c r="E23" s="214"/>
      <c r="F23" s="214"/>
      <c r="G23" s="215"/>
      <c r="H23" s="207"/>
      <c r="I23" s="207"/>
      <c r="J23" s="207"/>
    </row>
    <row r="24" spans="1:12" ht="30" customHeight="1" x14ac:dyDescent="0.3">
      <c r="A24" s="259" t="s">
        <v>6</v>
      </c>
      <c r="B24" s="425" t="s">
        <v>306</v>
      </c>
      <c r="C24" s="216"/>
      <c r="D24" s="214"/>
      <c r="E24" s="214"/>
      <c r="F24" s="216"/>
      <c r="G24" s="215"/>
      <c r="H24" s="207"/>
      <c r="I24" s="207"/>
      <c r="J24" s="207"/>
    </row>
    <row r="25" spans="1:12" ht="30" customHeight="1" x14ac:dyDescent="0.3">
      <c r="A25" s="259" t="s">
        <v>7</v>
      </c>
      <c r="B25" s="426" t="s">
        <v>306</v>
      </c>
      <c r="C25" s="217"/>
      <c r="D25" s="217"/>
      <c r="E25" s="217"/>
      <c r="F25" s="217"/>
      <c r="G25" s="218"/>
      <c r="H25" s="219"/>
      <c r="I25" s="219"/>
      <c r="J25" s="219"/>
    </row>
    <row r="26" spans="1:12" ht="30" customHeight="1" thickBot="1" x14ac:dyDescent="0.35">
      <c r="A26" s="260" t="s">
        <v>37</v>
      </c>
      <c r="B26" s="427" t="s">
        <v>306</v>
      </c>
      <c r="C26" s="220"/>
      <c r="D26" s="220"/>
      <c r="E26" s="220"/>
      <c r="F26" s="220"/>
      <c r="G26" s="221"/>
      <c r="H26" s="219"/>
      <c r="I26" s="219"/>
      <c r="J26" s="219"/>
      <c r="L26" s="145"/>
    </row>
    <row r="27" spans="1:12" ht="21" thickBot="1" x14ac:dyDescent="0.35">
      <c r="A27" s="193"/>
      <c r="B27" s="417"/>
      <c r="C27" s="193"/>
      <c r="D27" s="193"/>
      <c r="E27" s="193"/>
      <c r="F27" s="193"/>
      <c r="G27" s="193"/>
      <c r="H27" s="193"/>
      <c r="I27" s="193"/>
      <c r="J27" s="193"/>
    </row>
    <row r="28" spans="1:12" ht="30" customHeight="1" x14ac:dyDescent="0.3">
      <c r="A28" s="258" t="s">
        <v>145</v>
      </c>
      <c r="B28" s="423" t="s">
        <v>306</v>
      </c>
      <c r="C28" s="212"/>
      <c r="D28" s="212"/>
      <c r="E28" s="212"/>
      <c r="F28" s="222"/>
      <c r="G28" s="223"/>
      <c r="H28" s="219"/>
      <c r="I28" s="219"/>
      <c r="J28" s="219"/>
    </row>
    <row r="29" spans="1:12" ht="30" customHeight="1" x14ac:dyDescent="0.3">
      <c r="A29" s="259" t="s">
        <v>146</v>
      </c>
      <c r="B29" s="424" t="s">
        <v>306</v>
      </c>
      <c r="C29" s="214"/>
      <c r="D29" s="214"/>
      <c r="E29" s="214"/>
      <c r="F29" s="217"/>
      <c r="G29" s="218"/>
      <c r="H29" s="219"/>
      <c r="I29" s="219"/>
      <c r="J29" s="219"/>
    </row>
    <row r="30" spans="1:12" ht="30" customHeight="1" x14ac:dyDescent="0.3">
      <c r="A30" s="259" t="s">
        <v>147</v>
      </c>
      <c r="B30" s="425" t="s">
        <v>306</v>
      </c>
      <c r="C30" s="216"/>
      <c r="D30" s="216"/>
      <c r="E30" s="214"/>
      <c r="F30" s="217"/>
      <c r="G30" s="218"/>
      <c r="H30" s="219"/>
      <c r="I30" s="219"/>
      <c r="J30" s="219"/>
    </row>
    <row r="31" spans="1:12" ht="30" customHeight="1" x14ac:dyDescent="0.3">
      <c r="A31" s="259" t="s">
        <v>148</v>
      </c>
      <c r="B31" s="426" t="s">
        <v>306</v>
      </c>
      <c r="C31" s="217"/>
      <c r="D31" s="217"/>
      <c r="E31" s="217"/>
      <c r="F31" s="217"/>
      <c r="G31" s="218"/>
      <c r="H31" s="219"/>
      <c r="I31" s="219"/>
      <c r="J31" s="219"/>
    </row>
    <row r="32" spans="1:12" ht="30" customHeight="1" thickBot="1" x14ac:dyDescent="0.35">
      <c r="A32" s="260" t="s">
        <v>149</v>
      </c>
      <c r="B32" s="427" t="s">
        <v>306</v>
      </c>
      <c r="C32" s="220"/>
      <c r="D32" s="220"/>
      <c r="E32" s="220"/>
      <c r="F32" s="224"/>
      <c r="G32" s="225"/>
      <c r="H32" s="226"/>
      <c r="I32" s="226"/>
      <c r="J32" s="226"/>
      <c r="K32" s="179"/>
      <c r="L32" s="145"/>
    </row>
    <row r="33" spans="1:12" ht="21" thickBot="1" x14ac:dyDescent="0.35">
      <c r="A33" s="193"/>
      <c r="B33" s="193"/>
      <c r="C33" s="193"/>
      <c r="D33" s="193"/>
      <c r="E33" s="193"/>
      <c r="F33" s="193"/>
      <c r="G33" s="193"/>
      <c r="H33" s="193"/>
      <c r="I33" s="193"/>
      <c r="J33" s="193"/>
    </row>
    <row r="34" spans="1:12" ht="22.15" customHeight="1" thickBot="1" x14ac:dyDescent="0.3">
      <c r="A34" s="467" t="s">
        <v>132</v>
      </c>
      <c r="B34" s="468"/>
      <c r="C34" s="468"/>
      <c r="D34" s="468"/>
      <c r="E34" s="468"/>
      <c r="F34" s="468"/>
      <c r="G34" s="469"/>
      <c r="H34" s="236"/>
      <c r="I34" s="227"/>
      <c r="J34" s="227"/>
      <c r="K34" s="180"/>
    </row>
    <row r="35" spans="1:12" s="231" customFormat="1" ht="42.75" customHeight="1" thickBot="1" x14ac:dyDescent="0.25">
      <c r="A35" s="237"/>
      <c r="B35" s="232"/>
      <c r="C35" s="232"/>
      <c r="D35" s="178"/>
      <c r="E35" s="178"/>
      <c r="F35" s="184"/>
      <c r="G35" s="185"/>
      <c r="H35" s="181"/>
      <c r="I35" s="176"/>
      <c r="J35" s="176"/>
      <c r="K35" s="176"/>
      <c r="L35" s="176"/>
    </row>
    <row r="36" spans="1:12" s="231" customFormat="1" x14ac:dyDescent="0.2">
      <c r="A36" s="186" t="s">
        <v>24</v>
      </c>
      <c r="B36" s="187"/>
      <c r="C36" s="187"/>
      <c r="D36" s="178"/>
      <c r="E36" s="178"/>
      <c r="F36" s="187" t="s">
        <v>21</v>
      </c>
      <c r="G36" s="188"/>
      <c r="H36" s="181"/>
      <c r="I36" s="176"/>
      <c r="J36" s="176"/>
      <c r="K36" s="176"/>
      <c r="L36" s="176"/>
    </row>
    <row r="37" spans="1:12" s="231" customFormat="1" ht="42.75" customHeight="1" thickBot="1" x14ac:dyDescent="0.25">
      <c r="A37" s="182"/>
      <c r="B37" s="232"/>
      <c r="C37" s="232"/>
      <c r="D37" s="183"/>
      <c r="E37" s="183"/>
      <c r="F37" s="189"/>
      <c r="G37" s="190"/>
      <c r="H37" s="235"/>
      <c r="I37" s="176"/>
      <c r="J37" s="176"/>
      <c r="K37" s="176"/>
      <c r="L37" s="176"/>
    </row>
    <row r="38" spans="1:12" s="231" customFormat="1" x14ac:dyDescent="0.2">
      <c r="A38" s="186" t="s">
        <v>19</v>
      </c>
      <c r="B38" s="187"/>
      <c r="C38" s="187"/>
      <c r="D38" s="178"/>
      <c r="E38" s="178"/>
      <c r="F38" s="187" t="s">
        <v>20</v>
      </c>
      <c r="G38" s="188"/>
      <c r="H38" s="181"/>
      <c r="I38" s="176"/>
      <c r="J38" s="176"/>
      <c r="K38" s="176"/>
      <c r="L38" s="176"/>
    </row>
    <row r="39" spans="1:12" s="231" customFormat="1" ht="15.75" thickBot="1" x14ac:dyDescent="0.25">
      <c r="A39" s="438"/>
      <c r="B39" s="178"/>
      <c r="C39" s="178"/>
      <c r="D39" s="178"/>
      <c r="E39" s="178"/>
      <c r="F39" s="178"/>
      <c r="G39" s="439"/>
      <c r="H39" s="181"/>
      <c r="I39" s="176"/>
      <c r="J39" s="176"/>
      <c r="K39" s="176"/>
      <c r="L39" s="176"/>
    </row>
    <row r="40" spans="1:12" s="231" customFormat="1" ht="15.75" thickBot="1" x14ac:dyDescent="0.25">
      <c r="A40" s="440" t="s">
        <v>307</v>
      </c>
      <c r="B40" s="184"/>
      <c r="C40" s="184"/>
      <c r="D40" s="184"/>
      <c r="E40" s="184"/>
      <c r="F40" s="184"/>
      <c r="G40" s="185"/>
      <c r="H40" s="181"/>
      <c r="I40" s="176"/>
      <c r="J40" s="176"/>
      <c r="K40" s="176"/>
      <c r="L40" s="176"/>
    </row>
  </sheetData>
  <protectedRanges>
    <protectedRange sqref="G10" name="NO_1_1"/>
    <protectedRange sqref="F10" name="YES_1_1"/>
    <protectedRange sqref="E6 G6" name="BeginDate_1_1"/>
    <protectedRange sqref="G2" name="OutlayNumber_1_1"/>
    <protectedRange sqref="G8:G9" name="RequestAmount_1_1"/>
  </protectedRanges>
  <mergeCells count="1">
    <mergeCell ref="A34:G34"/>
  </mergeCells>
  <phoneticPr fontId="18" type="noConversion"/>
  <dataValidations xWindow="1006" yWindow="239" count="10">
    <dataValidation allowBlank="1" showErrorMessage="1" prompt="Enter the Contract Amount" sqref="B11:D11 B17:D17 B8:C9" xr:uid="{00000000-0002-0000-0100-000000000000}"/>
    <dataValidation allowBlank="1" showInputMessage="1" showErrorMessage="1" prompt="Enter the Amount Requested for this Payment Request " sqref="G8:G9" xr:uid="{00000000-0002-0000-0100-000001000000}"/>
    <dataValidation allowBlank="1" showInputMessage="1" showErrorMessage="1" prompt="Enter Ending Date of this billing period_x000a_" sqref="G6" xr:uid="{00000000-0002-0000-0100-000002000000}"/>
    <dataValidation allowBlank="1" showInputMessage="1" showErrorMessage="1" prompt="Enter Beginning Date of this billing period" sqref="E6" xr:uid="{00000000-0002-0000-0100-000003000000}"/>
    <dataValidation allowBlank="1" showInputMessage="1" showErrorMessage="1" prompt="Enter Payment Request #" sqref="G2" xr:uid="{00000000-0002-0000-0100-000004000000}"/>
    <dataValidation allowBlank="1" showErrorMessage="1" prompt="Enter the Name of the Contractor" sqref="B2" xr:uid="{00000000-0002-0000-0100-000005000000}"/>
    <dataValidation allowBlank="1" showInputMessage="1" showErrorMessage="1" prompt="Enter the Name of the Contractor" sqref="A2" xr:uid="{00000000-0002-0000-0100-000006000000}"/>
    <dataValidation allowBlank="1" showInputMessage="1" showErrorMessage="1" prompt="Enter the Contract Number" sqref="B4" xr:uid="{00000000-0002-0000-0100-000007000000}"/>
    <dataValidation allowBlank="1" showErrorMessage="1" prompt="_x000a_" sqref="D2" xr:uid="{00000000-0002-0000-0100-000008000000}"/>
    <dataValidation allowBlank="1" showErrorMessage="1" prompt="Enter the Contract Number" sqref="C4:D4" xr:uid="{00000000-0002-0000-0100-000009000000}"/>
  </dataValidations>
  <printOptions horizontalCentered="1" verticalCentered="1"/>
  <pageMargins left="0.5" right="0.5" top="0.5" bottom="0.5" header="0.5" footer="0.5"/>
  <pageSetup scale="51" orientation="portrait" r:id="rId1"/>
  <headerFooter alignWithMargins="0">
    <oddFooter>&amp;L&amp;"times roman,Regular"&amp;9Revised 06/2016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51" r:id="rId4" name="Check Box 7">
              <controlPr defaultSize="0" autoFill="0" autoLine="0" autoPict="0">
                <anchor moveWithCells="1">
                  <from>
                    <xdr:col>6</xdr:col>
                    <xdr:colOff>142875</xdr:colOff>
                    <xdr:row>9</xdr:row>
                    <xdr:rowOff>114300</xdr:rowOff>
                  </from>
                  <to>
                    <xdr:col>6</xdr:col>
                    <xdr:colOff>676275</xdr:colOff>
                    <xdr:row>9</xdr:row>
                    <xdr:rowOff>371475</xdr:rowOff>
                  </to>
                </anchor>
              </controlPr>
            </control>
          </mc:Choice>
        </mc:AlternateContent>
        <mc:AlternateContent xmlns:mc="http://schemas.openxmlformats.org/markup-compatibility/2006">
          <mc:Choice Requires="x14">
            <control shapeId="6152" r:id="rId5" name="Check Box 8">
              <controlPr defaultSize="0" autoFill="0" autoLine="0" autoPict="0">
                <anchor moveWithCells="1">
                  <from>
                    <xdr:col>5</xdr:col>
                    <xdr:colOff>152400</xdr:colOff>
                    <xdr:row>9</xdr:row>
                    <xdr:rowOff>104775</xdr:rowOff>
                  </from>
                  <to>
                    <xdr:col>5</xdr:col>
                    <xdr:colOff>638175</xdr:colOff>
                    <xdr:row>9</xdr:row>
                    <xdr:rowOff>371475</xdr:rowOff>
                  </to>
                </anchor>
              </controlPr>
            </control>
          </mc:Choice>
        </mc:AlternateContent>
        <mc:AlternateContent xmlns:mc="http://schemas.openxmlformats.org/markup-compatibility/2006">
          <mc:Choice Requires="x14">
            <control shapeId="6153" r:id="rId6" name="Check Box 9">
              <controlPr defaultSize="0" autoFill="0" autoLine="0" autoPict="0">
                <anchor moveWithCells="1">
                  <from>
                    <xdr:col>6</xdr:col>
                    <xdr:colOff>142875</xdr:colOff>
                    <xdr:row>9</xdr:row>
                    <xdr:rowOff>114300</xdr:rowOff>
                  </from>
                  <to>
                    <xdr:col>6</xdr:col>
                    <xdr:colOff>676275</xdr:colOff>
                    <xdr:row>9</xdr:row>
                    <xdr:rowOff>371475</xdr:rowOff>
                  </to>
                </anchor>
              </controlPr>
            </control>
          </mc:Choice>
        </mc:AlternateContent>
        <mc:AlternateContent xmlns:mc="http://schemas.openxmlformats.org/markup-compatibility/2006">
          <mc:Choice Requires="x14">
            <control shapeId="6154" r:id="rId7" name="Check Box 10">
              <controlPr defaultSize="0" autoFill="0" autoLine="0" autoPict="0">
                <anchor moveWithCells="1">
                  <from>
                    <xdr:col>5</xdr:col>
                    <xdr:colOff>152400</xdr:colOff>
                    <xdr:row>9</xdr:row>
                    <xdr:rowOff>104775</xdr:rowOff>
                  </from>
                  <to>
                    <xdr:col>5</xdr:col>
                    <xdr:colOff>638175</xdr:colOff>
                    <xdr:row>9</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00B050"/>
    <pageSetUpPr fitToPage="1"/>
  </sheetPr>
  <dimension ref="A1:J203"/>
  <sheetViews>
    <sheetView zoomScaleNormal="100" workbookViewId="0">
      <pane ySplit="4" topLeftCell="A29" activePane="bottomLeft" state="frozen"/>
      <selection activeCell="J17" sqref="J17"/>
      <selection pane="bottomLeft" activeCell="A29" sqref="A29:J36"/>
    </sheetView>
  </sheetViews>
  <sheetFormatPr defaultColWidth="9.140625" defaultRowHeight="18" x14ac:dyDescent="0.25"/>
  <cols>
    <col min="1" max="1" width="20.5703125" style="6" customWidth="1"/>
    <col min="2" max="2" width="25" style="3" customWidth="1"/>
    <col min="3" max="3" width="44.42578125" style="2" bestFit="1" customWidth="1"/>
    <col min="4" max="4" width="24.140625" style="453" customWidth="1"/>
    <col min="5" max="5" width="20.28515625" style="460" customWidth="1"/>
    <col min="6" max="6" width="24.140625" style="460" customWidth="1"/>
    <col min="7" max="7" width="20.7109375" style="460" customWidth="1"/>
    <col min="8" max="8" width="33.85546875" style="2" bestFit="1" customWidth="1"/>
    <col min="9" max="9" width="24.7109375" style="2" hidden="1" customWidth="1"/>
    <col min="10" max="10" width="48.140625" style="2" customWidth="1"/>
    <col min="11" max="16384" width="9.140625" style="2"/>
  </cols>
  <sheetData>
    <row r="1" spans="1:10" s="1" customFormat="1" ht="27.75" x14ac:dyDescent="0.4">
      <c r="A1" s="265" t="s">
        <v>29</v>
      </c>
      <c r="B1" s="266"/>
      <c r="C1" s="266"/>
      <c r="D1" s="444"/>
      <c r="E1" s="454"/>
      <c r="F1" s="454"/>
      <c r="G1" s="454"/>
      <c r="H1" s="266"/>
      <c r="I1" s="266"/>
      <c r="J1" s="267"/>
    </row>
    <row r="2" spans="1:10" s="1" customFormat="1" ht="27" x14ac:dyDescent="0.35">
      <c r="A2" s="268">
        <f>'Payment Request FORM'!$A$2</f>
        <v>0</v>
      </c>
      <c r="B2" s="110"/>
      <c r="C2" s="110"/>
      <c r="D2" s="445"/>
      <c r="E2" s="455"/>
      <c r="F2" s="455"/>
      <c r="G2" s="455"/>
      <c r="H2" s="110"/>
      <c r="I2" s="110"/>
      <c r="J2" s="269"/>
    </row>
    <row r="3" spans="1:10" s="1" customFormat="1" ht="27" x14ac:dyDescent="0.35">
      <c r="A3" s="270" t="s">
        <v>151</v>
      </c>
      <c r="B3" s="271">
        <f>Specs!B3</f>
        <v>0</v>
      </c>
      <c r="C3" s="112"/>
      <c r="D3" s="446"/>
      <c r="E3" s="456"/>
      <c r="F3" s="456"/>
      <c r="G3" s="456"/>
      <c r="H3" s="112"/>
      <c r="I3" s="112"/>
      <c r="J3" s="272"/>
    </row>
    <row r="4" spans="1:10" s="12" customFormat="1" ht="36.75" thickBot="1" x14ac:dyDescent="0.3">
      <c r="A4" s="307" t="s">
        <v>73</v>
      </c>
      <c r="B4" s="463" t="s">
        <v>1</v>
      </c>
      <c r="C4" s="464" t="s">
        <v>2</v>
      </c>
      <c r="D4" s="447" t="s">
        <v>75</v>
      </c>
      <c r="E4" s="457" t="s">
        <v>3</v>
      </c>
      <c r="F4" s="457" t="s">
        <v>8</v>
      </c>
      <c r="G4" s="457" t="s">
        <v>25</v>
      </c>
      <c r="H4" s="308" t="s">
        <v>5</v>
      </c>
      <c r="I4" s="308" t="s">
        <v>137</v>
      </c>
      <c r="J4" s="309" t="s">
        <v>96</v>
      </c>
    </row>
    <row r="5" spans="1:10" s="443" customFormat="1" ht="18.75" x14ac:dyDescent="0.3">
      <c r="A5" s="292"/>
      <c r="B5" s="462"/>
      <c r="C5" s="294"/>
      <c r="D5" s="448"/>
      <c r="E5" s="458"/>
      <c r="F5" s="458"/>
      <c r="G5" s="458"/>
      <c r="H5" s="294"/>
      <c r="I5" s="442"/>
      <c r="J5" s="441"/>
    </row>
    <row r="6" spans="1:10" s="443" customFormat="1" ht="18.75" x14ac:dyDescent="0.3">
      <c r="A6" s="292"/>
      <c r="B6" s="462"/>
      <c r="C6" s="294"/>
      <c r="D6" s="448"/>
      <c r="E6" s="458"/>
      <c r="F6" s="458"/>
      <c r="G6" s="458"/>
      <c r="H6" s="294"/>
      <c r="I6" s="442"/>
      <c r="J6" s="441"/>
    </row>
    <row r="7" spans="1:10" x14ac:dyDescent="0.25">
      <c r="A7" s="292"/>
      <c r="B7" s="462"/>
      <c r="C7" s="294"/>
      <c r="D7" s="448"/>
      <c r="E7" s="458"/>
      <c r="F7" s="458"/>
      <c r="G7" s="458"/>
      <c r="H7" s="294"/>
      <c r="I7" s="315"/>
      <c r="J7" s="295"/>
    </row>
    <row r="8" spans="1:10" x14ac:dyDescent="0.25">
      <c r="A8" s="292"/>
      <c r="B8" s="462"/>
      <c r="C8" s="294"/>
      <c r="D8" s="448"/>
      <c r="E8" s="458"/>
      <c r="F8" s="458"/>
      <c r="G8" s="458"/>
      <c r="H8" s="294"/>
      <c r="I8" s="315"/>
      <c r="J8" s="295"/>
    </row>
    <row r="9" spans="1:10" x14ac:dyDescent="0.25">
      <c r="A9" s="292"/>
      <c r="B9" s="462"/>
      <c r="C9" s="294"/>
      <c r="D9" s="448"/>
      <c r="E9" s="458"/>
      <c r="F9" s="458"/>
      <c r="G9" s="458"/>
      <c r="H9" s="294"/>
      <c r="I9" s="315"/>
      <c r="J9" s="295"/>
    </row>
    <row r="10" spans="1:10" x14ac:dyDescent="0.25">
      <c r="A10" s="292"/>
      <c r="B10" s="462"/>
      <c r="C10" s="294"/>
      <c r="D10" s="448"/>
      <c r="E10" s="458"/>
      <c r="F10" s="458"/>
      <c r="G10" s="458"/>
      <c r="H10" s="294"/>
      <c r="I10" s="315"/>
      <c r="J10" s="295"/>
    </row>
    <row r="11" spans="1:10" x14ac:dyDescent="0.25">
      <c r="A11" s="292"/>
      <c r="B11" s="462"/>
      <c r="C11" s="294"/>
      <c r="D11" s="448"/>
      <c r="E11" s="458"/>
      <c r="F11" s="458"/>
      <c r="G11" s="458"/>
      <c r="H11" s="294"/>
      <c r="I11" s="315"/>
      <c r="J11" s="295"/>
    </row>
    <row r="12" spans="1:10" x14ac:dyDescent="0.25">
      <c r="A12" s="292"/>
      <c r="B12" s="462"/>
      <c r="C12" s="294"/>
      <c r="D12" s="448"/>
      <c r="E12" s="458"/>
      <c r="F12" s="458"/>
      <c r="G12" s="458"/>
      <c r="H12" s="294"/>
      <c r="I12" s="315"/>
      <c r="J12" s="295"/>
    </row>
    <row r="13" spans="1:10" x14ac:dyDescent="0.25">
      <c r="A13" s="292"/>
      <c r="B13" s="462"/>
      <c r="C13" s="294"/>
      <c r="D13" s="448"/>
      <c r="E13" s="458"/>
      <c r="F13" s="458"/>
      <c r="G13" s="458"/>
      <c r="H13" s="294"/>
      <c r="I13" s="315"/>
      <c r="J13" s="295"/>
    </row>
    <row r="14" spans="1:10" x14ac:dyDescent="0.25">
      <c r="A14" s="292"/>
      <c r="B14" s="462"/>
      <c r="C14" s="294"/>
      <c r="D14" s="448"/>
      <c r="E14" s="458"/>
      <c r="F14" s="458"/>
      <c r="G14" s="458"/>
      <c r="H14" s="294"/>
      <c r="I14" s="315"/>
      <c r="J14" s="295"/>
    </row>
    <row r="15" spans="1:10" x14ac:dyDescent="0.25">
      <c r="A15" s="292"/>
      <c r="B15" s="462"/>
      <c r="C15" s="294"/>
      <c r="D15" s="448"/>
      <c r="E15" s="458"/>
      <c r="F15" s="458"/>
      <c r="G15" s="458"/>
      <c r="H15" s="294"/>
      <c r="I15" s="315"/>
      <c r="J15" s="295"/>
    </row>
    <row r="16" spans="1:10" x14ac:dyDescent="0.25">
      <c r="A16" s="292"/>
      <c r="B16" s="462"/>
      <c r="C16" s="294"/>
      <c r="D16" s="448"/>
      <c r="E16" s="458"/>
      <c r="F16" s="458"/>
      <c r="G16" s="458"/>
      <c r="H16" s="294"/>
      <c r="I16" s="315"/>
      <c r="J16" s="295"/>
    </row>
    <row r="17" spans="1:10" x14ac:dyDescent="0.25">
      <c r="A17" s="292"/>
      <c r="B17" s="462"/>
      <c r="C17" s="294"/>
      <c r="D17" s="448"/>
      <c r="E17" s="458"/>
      <c r="F17" s="458"/>
      <c r="G17" s="458"/>
      <c r="H17" s="294"/>
      <c r="I17" s="315"/>
      <c r="J17" s="295"/>
    </row>
    <row r="18" spans="1:10" x14ac:dyDescent="0.25">
      <c r="A18" s="292"/>
      <c r="B18" s="462"/>
      <c r="C18" s="294"/>
      <c r="D18" s="448"/>
      <c r="E18" s="458"/>
      <c r="F18" s="458"/>
      <c r="G18" s="458"/>
      <c r="H18" s="294"/>
      <c r="I18" s="315"/>
      <c r="J18" s="295"/>
    </row>
    <row r="19" spans="1:10" x14ac:dyDescent="0.25">
      <c r="A19" s="292"/>
      <c r="B19" s="462"/>
      <c r="C19" s="294"/>
      <c r="D19" s="448"/>
      <c r="E19" s="458"/>
      <c r="F19" s="458"/>
      <c r="G19" s="458"/>
      <c r="H19" s="294"/>
      <c r="I19" s="315"/>
      <c r="J19" s="295"/>
    </row>
    <row r="20" spans="1:10" x14ac:dyDescent="0.25">
      <c r="A20" s="292"/>
      <c r="B20" s="462"/>
      <c r="C20" s="294"/>
      <c r="D20" s="448"/>
      <c r="E20" s="458"/>
      <c r="F20" s="458"/>
      <c r="G20" s="458"/>
      <c r="H20" s="294"/>
      <c r="I20" s="315"/>
      <c r="J20" s="295"/>
    </row>
    <row r="21" spans="1:10" x14ac:dyDescent="0.25">
      <c r="A21" s="292"/>
      <c r="B21" s="462"/>
      <c r="C21" s="294"/>
      <c r="D21" s="448"/>
      <c r="E21" s="458"/>
      <c r="F21" s="458"/>
      <c r="G21" s="458"/>
      <c r="H21" s="294"/>
      <c r="I21" s="315"/>
      <c r="J21" s="295"/>
    </row>
    <row r="22" spans="1:10" x14ac:dyDescent="0.25">
      <c r="A22" s="292"/>
      <c r="B22" s="462"/>
      <c r="C22" s="294"/>
      <c r="D22" s="448"/>
      <c r="E22" s="458"/>
      <c r="F22" s="458"/>
      <c r="G22" s="458"/>
      <c r="H22" s="294"/>
      <c r="I22" s="315"/>
      <c r="J22" s="295"/>
    </row>
    <row r="23" spans="1:10" x14ac:dyDescent="0.25">
      <c r="A23" s="292"/>
      <c r="B23" s="462"/>
      <c r="C23" s="294"/>
      <c r="D23" s="448"/>
      <c r="E23" s="458"/>
      <c r="F23" s="458"/>
      <c r="G23" s="458"/>
      <c r="H23" s="294"/>
      <c r="I23" s="315"/>
      <c r="J23" s="295"/>
    </row>
    <row r="24" spans="1:10" x14ac:dyDescent="0.25">
      <c r="A24" s="292"/>
      <c r="B24" s="462"/>
      <c r="C24" s="294"/>
      <c r="D24" s="448"/>
      <c r="E24" s="458"/>
      <c r="F24" s="458"/>
      <c r="G24" s="458"/>
      <c r="H24" s="294"/>
      <c r="I24" s="315"/>
      <c r="J24" s="295"/>
    </row>
    <row r="25" spans="1:10" x14ac:dyDescent="0.25">
      <c r="A25" s="292"/>
      <c r="B25" s="462"/>
      <c r="C25" s="294"/>
      <c r="D25" s="448"/>
      <c r="E25" s="458"/>
      <c r="F25" s="458"/>
      <c r="G25" s="458"/>
      <c r="H25" s="294"/>
      <c r="I25" s="315"/>
      <c r="J25" s="295"/>
    </row>
    <row r="26" spans="1:10" x14ac:dyDescent="0.25">
      <c r="A26" s="292"/>
      <c r="B26" s="462"/>
      <c r="C26" s="294"/>
      <c r="D26" s="448"/>
      <c r="E26" s="458"/>
      <c r="F26" s="459"/>
      <c r="G26" s="459"/>
      <c r="H26" s="294"/>
      <c r="I26" s="316"/>
      <c r="J26" s="296"/>
    </row>
    <row r="27" spans="1:10" x14ac:dyDescent="0.25">
      <c r="A27" s="292"/>
      <c r="B27" s="462"/>
      <c r="C27" s="294"/>
      <c r="D27" s="448"/>
      <c r="E27" s="458"/>
      <c r="F27" s="459"/>
      <c r="G27" s="459"/>
      <c r="H27" s="294"/>
      <c r="I27" s="316"/>
      <c r="J27" s="296"/>
    </row>
    <row r="28" spans="1:10" x14ac:dyDescent="0.25">
      <c r="A28" s="292"/>
      <c r="B28" s="462"/>
      <c r="C28" s="294"/>
      <c r="D28" s="448"/>
      <c r="E28" s="458"/>
      <c r="F28" s="459"/>
      <c r="G28" s="459"/>
      <c r="H28" s="294"/>
      <c r="I28" s="316"/>
      <c r="J28" s="296"/>
    </row>
    <row r="29" spans="1:10" x14ac:dyDescent="0.25">
      <c r="A29" s="292"/>
      <c r="B29" s="462"/>
      <c r="C29" s="294"/>
      <c r="D29" s="448"/>
      <c r="E29" s="458"/>
      <c r="F29" s="458"/>
      <c r="G29" s="458"/>
      <c r="H29" s="238"/>
      <c r="I29" s="338"/>
      <c r="J29" s="238"/>
    </row>
    <row r="30" spans="1:10" x14ac:dyDescent="0.25">
      <c r="A30" s="292"/>
      <c r="B30" s="462"/>
      <c r="C30" s="294"/>
      <c r="D30" s="448"/>
      <c r="E30" s="458"/>
      <c r="F30" s="458"/>
      <c r="G30" s="458"/>
      <c r="H30" s="238"/>
      <c r="I30" s="338"/>
      <c r="J30" s="238"/>
    </row>
    <row r="31" spans="1:10" x14ac:dyDescent="0.25">
      <c r="A31" s="292"/>
      <c r="B31" s="462"/>
      <c r="C31" s="294"/>
      <c r="D31" s="448"/>
      <c r="E31" s="458"/>
      <c r="F31" s="458"/>
      <c r="G31" s="458"/>
      <c r="H31" s="238"/>
      <c r="I31" s="338"/>
      <c r="J31" s="238"/>
    </row>
    <row r="32" spans="1:10" x14ac:dyDescent="0.25">
      <c r="A32" s="292"/>
      <c r="B32" s="462"/>
      <c r="C32" s="294"/>
      <c r="D32" s="448"/>
      <c r="E32" s="458"/>
      <c r="F32" s="458"/>
      <c r="G32" s="458"/>
      <c r="H32" s="238"/>
      <c r="I32" s="338"/>
      <c r="J32" s="238"/>
    </row>
    <row r="33" spans="1:10" x14ac:dyDescent="0.25">
      <c r="A33" s="292"/>
      <c r="B33" s="462"/>
      <c r="C33" s="294"/>
      <c r="D33" s="449"/>
      <c r="E33" s="458"/>
      <c r="F33" s="459"/>
      <c r="G33" s="459"/>
      <c r="H33" s="238"/>
      <c r="I33" s="338"/>
      <c r="J33" s="238"/>
    </row>
    <row r="34" spans="1:10" x14ac:dyDescent="0.25">
      <c r="A34" s="292"/>
      <c r="B34" s="462"/>
      <c r="C34" s="294"/>
      <c r="D34" s="449"/>
      <c r="E34" s="458"/>
      <c r="F34" s="459"/>
      <c r="G34" s="459"/>
      <c r="H34" s="238"/>
      <c r="I34" s="338"/>
      <c r="J34" s="238"/>
    </row>
    <row r="35" spans="1:10" x14ac:dyDescent="0.25">
      <c r="A35" s="292"/>
      <c r="B35" s="462"/>
      <c r="C35" s="294"/>
      <c r="D35" s="449"/>
      <c r="E35" s="458"/>
      <c r="F35" s="459"/>
      <c r="G35" s="459"/>
      <c r="H35" s="238"/>
      <c r="I35" s="338"/>
      <c r="J35" s="238"/>
    </row>
    <row r="36" spans="1:10" x14ac:dyDescent="0.25">
      <c r="A36" s="292"/>
      <c r="B36" s="462"/>
      <c r="C36" s="294"/>
      <c r="D36" s="449"/>
      <c r="E36" s="458"/>
      <c r="F36" s="459"/>
      <c r="G36" s="459"/>
      <c r="H36" s="238"/>
      <c r="I36" s="338"/>
      <c r="J36" s="238"/>
    </row>
    <row r="37" spans="1:10" x14ac:dyDescent="0.25">
      <c r="A37" s="292"/>
      <c r="B37" s="462"/>
      <c r="C37" s="294"/>
      <c r="D37" s="449"/>
      <c r="E37" s="458"/>
      <c r="F37" s="459"/>
      <c r="G37" s="459"/>
      <c r="H37" s="238"/>
      <c r="I37" s="338"/>
      <c r="J37" s="238"/>
    </row>
    <row r="38" spans="1:10" x14ac:dyDescent="0.25">
      <c r="A38" s="292"/>
      <c r="B38" s="462"/>
      <c r="C38" s="294"/>
      <c r="D38" s="448"/>
      <c r="E38" s="458"/>
      <c r="F38" s="459"/>
      <c r="G38" s="459"/>
      <c r="H38" s="294"/>
      <c r="I38" s="316"/>
      <c r="J38" s="296"/>
    </row>
    <row r="39" spans="1:10" x14ac:dyDescent="0.25">
      <c r="A39" s="292"/>
      <c r="B39" s="462"/>
      <c r="C39" s="294"/>
      <c r="D39" s="450"/>
      <c r="E39" s="459"/>
      <c r="F39" s="459"/>
      <c r="G39" s="459"/>
      <c r="H39" s="294"/>
      <c r="I39" s="316"/>
      <c r="J39" s="296"/>
    </row>
    <row r="40" spans="1:10" x14ac:dyDescent="0.25">
      <c r="A40" s="292"/>
      <c r="B40" s="462"/>
      <c r="C40" s="294"/>
      <c r="D40" s="450"/>
      <c r="E40" s="459"/>
      <c r="F40" s="459"/>
      <c r="G40" s="459"/>
      <c r="H40" s="294"/>
      <c r="I40" s="316"/>
      <c r="J40" s="296"/>
    </row>
    <row r="41" spans="1:10" x14ac:dyDescent="0.25">
      <c r="A41" s="292"/>
      <c r="B41" s="462"/>
      <c r="C41" s="294"/>
      <c r="D41" s="450"/>
      <c r="E41" s="459"/>
      <c r="F41" s="459"/>
      <c r="G41" s="459"/>
      <c r="H41" s="294"/>
      <c r="I41" s="316"/>
      <c r="J41" s="296"/>
    </row>
    <row r="42" spans="1:10" x14ac:dyDescent="0.25">
      <c r="A42" s="292"/>
      <c r="B42" s="462"/>
      <c r="C42" s="294"/>
      <c r="D42" s="450"/>
      <c r="E42" s="459"/>
      <c r="F42" s="459"/>
      <c r="G42" s="459"/>
      <c r="H42" s="294"/>
      <c r="I42" s="316"/>
      <c r="J42" s="296"/>
    </row>
    <row r="43" spans="1:10" x14ac:dyDescent="0.25">
      <c r="A43" s="292"/>
      <c r="B43" s="462"/>
      <c r="C43" s="294"/>
      <c r="D43" s="450"/>
      <c r="E43" s="459"/>
      <c r="F43" s="459"/>
      <c r="G43" s="459"/>
      <c r="H43" s="294"/>
      <c r="I43" s="316"/>
      <c r="J43" s="296"/>
    </row>
    <row r="44" spans="1:10" x14ac:dyDescent="0.25">
      <c r="A44" s="292"/>
      <c r="B44" s="462"/>
      <c r="C44" s="294"/>
      <c r="D44" s="448"/>
      <c r="E44" s="458"/>
      <c r="F44" s="458"/>
      <c r="G44" s="458"/>
      <c r="H44" s="238"/>
      <c r="I44" s="338"/>
      <c r="J44" s="238"/>
    </row>
    <row r="45" spans="1:10" x14ac:dyDescent="0.25">
      <c r="A45" s="292"/>
      <c r="B45" s="462"/>
      <c r="C45" s="294"/>
      <c r="D45" s="448"/>
      <c r="E45" s="458"/>
      <c r="F45" s="458"/>
      <c r="G45" s="458"/>
      <c r="H45" s="238"/>
      <c r="I45" s="338"/>
      <c r="J45" s="238"/>
    </row>
    <row r="46" spans="1:10" x14ac:dyDescent="0.25">
      <c r="A46" s="292"/>
      <c r="B46" s="462"/>
      <c r="C46" s="294"/>
      <c r="D46" s="448"/>
      <c r="E46" s="458"/>
      <c r="F46" s="458"/>
      <c r="G46" s="458"/>
      <c r="H46" s="238"/>
      <c r="I46" s="338"/>
      <c r="J46" s="238"/>
    </row>
    <row r="47" spans="1:10" x14ac:dyDescent="0.25">
      <c r="A47" s="292"/>
      <c r="B47" s="462"/>
      <c r="C47" s="294"/>
      <c r="D47" s="448"/>
      <c r="E47" s="458"/>
      <c r="F47" s="458"/>
      <c r="G47" s="458"/>
      <c r="H47" s="238"/>
      <c r="I47" s="338"/>
      <c r="J47" s="238"/>
    </row>
    <row r="48" spans="1:10" x14ac:dyDescent="0.25">
      <c r="A48" s="292"/>
      <c r="B48" s="462"/>
      <c r="C48" s="294"/>
      <c r="D48" s="450"/>
      <c r="E48" s="459"/>
      <c r="F48" s="459"/>
      <c r="G48" s="459"/>
      <c r="H48" s="294"/>
      <c r="I48" s="316"/>
      <c r="J48" s="296"/>
    </row>
    <row r="49" spans="1:10" x14ac:dyDescent="0.25">
      <c r="A49" s="292"/>
      <c r="B49" s="462"/>
      <c r="C49" s="294"/>
      <c r="D49" s="450"/>
      <c r="E49" s="459"/>
      <c r="F49" s="459"/>
      <c r="G49" s="459"/>
      <c r="H49" s="294"/>
      <c r="I49" s="316"/>
      <c r="J49" s="296"/>
    </row>
    <row r="50" spans="1:10" x14ac:dyDescent="0.25">
      <c r="A50" s="292"/>
      <c r="B50" s="462"/>
      <c r="C50" s="294"/>
      <c r="D50" s="450"/>
      <c r="E50" s="459"/>
      <c r="F50" s="459"/>
      <c r="G50" s="459"/>
      <c r="H50" s="294"/>
      <c r="I50" s="316"/>
      <c r="J50" s="296"/>
    </row>
    <row r="51" spans="1:10" x14ac:dyDescent="0.25">
      <c r="A51" s="292"/>
      <c r="B51" s="293"/>
      <c r="C51" s="294"/>
      <c r="D51" s="450"/>
      <c r="E51" s="459"/>
      <c r="F51" s="459"/>
      <c r="G51" s="459"/>
      <c r="H51" s="294"/>
      <c r="I51" s="316"/>
      <c r="J51" s="296"/>
    </row>
    <row r="52" spans="1:10" x14ac:dyDescent="0.25">
      <c r="A52" s="292"/>
      <c r="B52" s="293"/>
      <c r="C52" s="294"/>
      <c r="D52" s="450"/>
      <c r="E52" s="459"/>
      <c r="F52" s="459"/>
      <c r="G52" s="459"/>
      <c r="H52" s="294"/>
      <c r="I52" s="316"/>
      <c r="J52" s="296"/>
    </row>
    <row r="53" spans="1:10" x14ac:dyDescent="0.25">
      <c r="A53" s="292"/>
      <c r="B53" s="293"/>
      <c r="C53" s="294"/>
      <c r="D53" s="450"/>
      <c r="E53" s="459"/>
      <c r="F53" s="459"/>
      <c r="G53" s="459"/>
      <c r="H53" s="294"/>
      <c r="I53" s="316"/>
      <c r="J53" s="296"/>
    </row>
    <row r="54" spans="1:10" x14ac:dyDescent="0.25">
      <c r="A54" s="292"/>
      <c r="B54" s="293"/>
      <c r="C54" s="294"/>
      <c r="D54" s="450"/>
      <c r="E54" s="459"/>
      <c r="F54" s="459"/>
      <c r="G54" s="459"/>
      <c r="H54" s="294"/>
      <c r="I54" s="316"/>
      <c r="J54" s="296"/>
    </row>
    <row r="55" spans="1:10" x14ac:dyDescent="0.25">
      <c r="A55" s="292"/>
      <c r="B55" s="293"/>
      <c r="C55" s="294"/>
      <c r="D55" s="450"/>
      <c r="E55" s="459"/>
      <c r="F55" s="459"/>
      <c r="G55" s="459"/>
      <c r="H55" s="294"/>
      <c r="I55" s="316"/>
      <c r="J55" s="296"/>
    </row>
    <row r="56" spans="1:10" x14ac:dyDescent="0.25">
      <c r="A56" s="292"/>
      <c r="B56" s="293"/>
      <c r="C56" s="294"/>
      <c r="D56" s="450"/>
      <c r="E56" s="459"/>
      <c r="F56" s="459"/>
      <c r="G56" s="459"/>
      <c r="H56" s="294"/>
      <c r="I56" s="316"/>
      <c r="J56" s="296"/>
    </row>
    <row r="57" spans="1:10" x14ac:dyDescent="0.25">
      <c r="A57" s="292"/>
      <c r="B57" s="293"/>
      <c r="C57" s="294"/>
      <c r="D57" s="450"/>
      <c r="E57" s="459"/>
      <c r="F57" s="459"/>
      <c r="G57" s="459"/>
      <c r="H57" s="294"/>
      <c r="I57" s="316"/>
      <c r="J57" s="296"/>
    </row>
    <row r="58" spans="1:10" x14ac:dyDescent="0.25">
      <c r="A58" s="292"/>
      <c r="B58" s="293"/>
      <c r="C58" s="294"/>
      <c r="D58" s="450"/>
      <c r="E58" s="459"/>
      <c r="F58" s="459"/>
      <c r="G58" s="459"/>
      <c r="H58" s="294"/>
      <c r="I58" s="316"/>
      <c r="J58" s="296"/>
    </row>
    <row r="59" spans="1:10" x14ac:dyDescent="0.25">
      <c r="A59" s="292"/>
      <c r="B59" s="293"/>
      <c r="C59" s="294"/>
      <c r="D59" s="450"/>
      <c r="E59" s="459"/>
      <c r="F59" s="459"/>
      <c r="G59" s="459"/>
      <c r="H59" s="294"/>
      <c r="I59" s="316"/>
      <c r="J59" s="296"/>
    </row>
    <row r="60" spans="1:10" x14ac:dyDescent="0.25">
      <c r="A60" s="292"/>
      <c r="B60" s="293"/>
      <c r="C60" s="294"/>
      <c r="D60" s="450"/>
      <c r="E60" s="459"/>
      <c r="F60" s="459"/>
      <c r="G60" s="459"/>
      <c r="H60" s="294"/>
      <c r="I60" s="316"/>
      <c r="J60" s="296"/>
    </row>
    <row r="61" spans="1:10" x14ac:dyDescent="0.25">
      <c r="A61" s="292"/>
      <c r="B61" s="293"/>
      <c r="C61" s="294"/>
      <c r="D61" s="450"/>
      <c r="E61" s="459"/>
      <c r="F61" s="459"/>
      <c r="G61" s="459"/>
      <c r="H61" s="294"/>
      <c r="I61" s="316"/>
      <c r="J61" s="296"/>
    </row>
    <row r="62" spans="1:10" x14ac:dyDescent="0.25">
      <c r="A62" s="292"/>
      <c r="B62" s="293"/>
      <c r="C62" s="294"/>
      <c r="D62" s="450"/>
      <c r="E62" s="459"/>
      <c r="F62" s="459"/>
      <c r="G62" s="459"/>
      <c r="H62" s="294"/>
      <c r="I62" s="316"/>
      <c r="J62" s="296"/>
    </row>
    <row r="63" spans="1:10" x14ac:dyDescent="0.25">
      <c r="A63" s="292"/>
      <c r="B63" s="293"/>
      <c r="C63" s="294"/>
      <c r="D63" s="450"/>
      <c r="E63" s="459"/>
      <c r="F63" s="459"/>
      <c r="G63" s="459"/>
      <c r="H63" s="294"/>
      <c r="I63" s="316"/>
      <c r="J63" s="296"/>
    </row>
    <row r="64" spans="1:10" x14ac:dyDescent="0.25">
      <c r="A64" s="292"/>
      <c r="B64" s="293"/>
      <c r="C64" s="294"/>
      <c r="D64" s="450"/>
      <c r="E64" s="459"/>
      <c r="F64" s="458"/>
      <c r="G64" s="458"/>
      <c r="H64" s="294"/>
      <c r="I64" s="315"/>
      <c r="J64" s="295"/>
    </row>
    <row r="65" spans="1:10" x14ac:dyDescent="0.25">
      <c r="A65" s="292"/>
      <c r="B65" s="293"/>
      <c r="C65" s="294"/>
      <c r="D65" s="450"/>
      <c r="E65" s="458"/>
      <c r="F65" s="458"/>
      <c r="G65" s="458"/>
      <c r="H65" s="294"/>
      <c r="I65" s="315"/>
      <c r="J65" s="295"/>
    </row>
    <row r="66" spans="1:10" x14ac:dyDescent="0.25">
      <c r="A66" s="292"/>
      <c r="B66" s="293"/>
      <c r="C66" s="294"/>
      <c r="D66" s="450"/>
      <c r="E66" s="458"/>
      <c r="F66" s="458"/>
      <c r="G66" s="458"/>
      <c r="H66" s="294"/>
      <c r="I66" s="315"/>
      <c r="J66" s="295"/>
    </row>
    <row r="67" spans="1:10" x14ac:dyDescent="0.25">
      <c r="A67" s="292"/>
      <c r="B67" s="293"/>
      <c r="C67" s="294"/>
      <c r="D67" s="450"/>
      <c r="E67" s="458"/>
      <c r="F67" s="458"/>
      <c r="G67" s="458"/>
      <c r="H67" s="294"/>
      <c r="I67" s="315"/>
      <c r="J67" s="295"/>
    </row>
    <row r="68" spans="1:10" x14ac:dyDescent="0.25">
      <c r="A68" s="292"/>
      <c r="B68" s="293"/>
      <c r="C68" s="294"/>
      <c r="D68" s="450"/>
      <c r="E68" s="458"/>
      <c r="F68" s="458"/>
      <c r="G68" s="458"/>
      <c r="H68" s="294"/>
      <c r="I68" s="315"/>
      <c r="J68" s="295"/>
    </row>
    <row r="69" spans="1:10" x14ac:dyDescent="0.25">
      <c r="A69" s="292"/>
      <c r="B69" s="293"/>
      <c r="C69" s="294"/>
      <c r="D69" s="450"/>
      <c r="E69" s="458"/>
      <c r="F69" s="458"/>
      <c r="G69" s="458"/>
      <c r="H69" s="294"/>
      <c r="I69" s="315"/>
      <c r="J69" s="295"/>
    </row>
    <row r="70" spans="1:10" x14ac:dyDescent="0.25">
      <c r="A70" s="292"/>
      <c r="B70" s="293"/>
      <c r="C70" s="294"/>
      <c r="D70" s="450"/>
      <c r="E70" s="458"/>
      <c r="F70" s="458"/>
      <c r="G70" s="458"/>
      <c r="H70" s="294"/>
      <c r="I70" s="315"/>
      <c r="J70" s="295"/>
    </row>
    <row r="71" spans="1:10" x14ac:dyDescent="0.25">
      <c r="A71" s="292"/>
      <c r="B71" s="293"/>
      <c r="C71" s="294"/>
      <c r="D71" s="450"/>
      <c r="E71" s="458"/>
      <c r="F71" s="458"/>
      <c r="G71" s="458"/>
      <c r="H71" s="294"/>
      <c r="I71" s="315"/>
      <c r="J71" s="295"/>
    </row>
    <row r="72" spans="1:10" x14ac:dyDescent="0.25">
      <c r="A72" s="292"/>
      <c r="B72" s="293"/>
      <c r="C72" s="294"/>
      <c r="D72" s="450"/>
      <c r="E72" s="458"/>
      <c r="F72" s="458"/>
      <c r="G72" s="458"/>
      <c r="H72" s="294"/>
      <c r="I72" s="315"/>
      <c r="J72" s="295"/>
    </row>
    <row r="73" spans="1:10" x14ac:dyDescent="0.25">
      <c r="A73" s="292"/>
      <c r="B73" s="293"/>
      <c r="C73" s="294"/>
      <c r="D73" s="450"/>
      <c r="E73" s="458"/>
      <c r="F73" s="458"/>
      <c r="G73" s="458"/>
      <c r="H73" s="294"/>
      <c r="I73" s="315"/>
      <c r="J73" s="295"/>
    </row>
    <row r="74" spans="1:10" x14ac:dyDescent="0.25">
      <c r="A74" s="292"/>
      <c r="B74" s="293"/>
      <c r="C74" s="294"/>
      <c r="D74" s="450"/>
      <c r="E74" s="458"/>
      <c r="F74" s="458"/>
      <c r="G74" s="458"/>
      <c r="H74" s="294"/>
      <c r="I74" s="315"/>
      <c r="J74" s="295"/>
    </row>
    <row r="75" spans="1:10" x14ac:dyDescent="0.25">
      <c r="A75" s="292"/>
      <c r="B75" s="293"/>
      <c r="C75" s="294"/>
      <c r="D75" s="448"/>
      <c r="E75" s="458"/>
      <c r="F75" s="458"/>
      <c r="G75" s="458"/>
      <c r="H75" s="238"/>
      <c r="I75" s="338"/>
      <c r="J75" s="238"/>
    </row>
    <row r="76" spans="1:10" x14ac:dyDescent="0.25">
      <c r="A76" s="292"/>
      <c r="B76" s="293"/>
      <c r="C76" s="294"/>
      <c r="D76" s="448"/>
      <c r="E76" s="458"/>
      <c r="F76" s="458"/>
      <c r="G76" s="458"/>
      <c r="H76" s="238"/>
      <c r="I76" s="338"/>
      <c r="J76" s="238"/>
    </row>
    <row r="77" spans="1:10" x14ac:dyDescent="0.25">
      <c r="A77" s="292"/>
      <c r="B77" s="293"/>
      <c r="C77" s="294"/>
      <c r="D77" s="448"/>
      <c r="E77" s="458"/>
      <c r="F77" s="458"/>
      <c r="G77" s="458"/>
      <c r="H77" s="238"/>
      <c r="I77" s="338"/>
      <c r="J77" s="238"/>
    </row>
    <row r="78" spans="1:10" x14ac:dyDescent="0.25">
      <c r="A78" s="292"/>
      <c r="B78" s="293"/>
      <c r="C78" s="294"/>
      <c r="D78" s="448"/>
      <c r="E78" s="458"/>
      <c r="F78" s="458"/>
      <c r="G78" s="458"/>
      <c r="H78" s="238"/>
      <c r="I78" s="338"/>
      <c r="J78" s="238"/>
    </row>
    <row r="79" spans="1:10" x14ac:dyDescent="0.25">
      <c r="A79" s="292"/>
      <c r="B79" s="293"/>
      <c r="C79" s="294"/>
      <c r="D79" s="450"/>
      <c r="E79" s="458"/>
      <c r="F79" s="458"/>
      <c r="G79" s="458"/>
      <c r="H79" s="294"/>
      <c r="I79" s="315"/>
      <c r="J79" s="295"/>
    </row>
    <row r="80" spans="1:10" x14ac:dyDescent="0.25">
      <c r="A80" s="292"/>
      <c r="B80" s="293"/>
      <c r="C80" s="294"/>
      <c r="D80" s="450"/>
      <c r="E80" s="458"/>
      <c r="F80" s="458"/>
      <c r="G80" s="458"/>
      <c r="H80" s="294"/>
      <c r="I80" s="315"/>
      <c r="J80" s="295"/>
    </row>
    <row r="81" spans="1:10" x14ac:dyDescent="0.25">
      <c r="A81" s="292"/>
      <c r="B81" s="293"/>
      <c r="C81" s="294"/>
      <c r="D81" s="450"/>
      <c r="E81" s="458"/>
      <c r="F81" s="458"/>
      <c r="G81" s="458"/>
      <c r="H81" s="294"/>
      <c r="I81" s="315"/>
      <c r="J81" s="295"/>
    </row>
    <row r="82" spans="1:10" x14ac:dyDescent="0.25">
      <c r="A82" s="292"/>
      <c r="B82" s="293"/>
      <c r="C82" s="294"/>
      <c r="D82" s="450"/>
      <c r="E82" s="458"/>
      <c r="F82" s="458"/>
      <c r="G82" s="458"/>
      <c r="H82" s="294"/>
      <c r="I82" s="315"/>
      <c r="J82" s="295"/>
    </row>
    <row r="83" spans="1:10" x14ac:dyDescent="0.25">
      <c r="A83" s="292"/>
      <c r="B83" s="293"/>
      <c r="C83" s="294"/>
      <c r="D83" s="450"/>
      <c r="E83" s="458"/>
      <c r="F83" s="458"/>
      <c r="G83" s="458"/>
      <c r="H83" s="294"/>
      <c r="I83" s="315"/>
      <c r="J83" s="295"/>
    </row>
    <row r="84" spans="1:10" x14ac:dyDescent="0.25">
      <c r="A84" s="292"/>
      <c r="B84" s="293"/>
      <c r="C84" s="294"/>
      <c r="D84" s="450"/>
      <c r="E84" s="458"/>
      <c r="F84" s="458"/>
      <c r="G84" s="458"/>
      <c r="H84" s="294"/>
      <c r="I84" s="315"/>
      <c r="J84" s="295"/>
    </row>
    <row r="85" spans="1:10" x14ac:dyDescent="0.25">
      <c r="A85" s="292"/>
      <c r="B85" s="293"/>
      <c r="C85" s="294"/>
      <c r="D85" s="450"/>
      <c r="E85" s="458"/>
      <c r="F85" s="459"/>
      <c r="G85" s="459"/>
      <c r="H85" s="238"/>
      <c r="I85" s="338"/>
      <c r="J85" s="238"/>
    </row>
    <row r="86" spans="1:10" x14ac:dyDescent="0.25">
      <c r="A86" s="292"/>
      <c r="B86" s="293"/>
      <c r="C86" s="294"/>
      <c r="D86" s="450"/>
      <c r="E86" s="458"/>
      <c r="F86" s="459"/>
      <c r="G86" s="459"/>
      <c r="H86" s="238"/>
      <c r="I86" s="338"/>
      <c r="J86" s="238"/>
    </row>
    <row r="87" spans="1:10" x14ac:dyDescent="0.25">
      <c r="A87" s="292"/>
      <c r="B87" s="293"/>
      <c r="C87" s="294"/>
      <c r="D87" s="450"/>
      <c r="E87" s="458"/>
      <c r="F87" s="459"/>
      <c r="G87" s="459"/>
      <c r="H87" s="238"/>
      <c r="I87" s="338"/>
      <c r="J87" s="238"/>
    </row>
    <row r="88" spans="1:10" x14ac:dyDescent="0.25">
      <c r="A88" s="292"/>
      <c r="B88" s="293"/>
      <c r="C88" s="294"/>
      <c r="D88" s="450"/>
      <c r="E88" s="458"/>
      <c r="F88" s="459"/>
      <c r="G88" s="459"/>
      <c r="H88" s="238"/>
      <c r="I88" s="338"/>
      <c r="J88" s="238"/>
    </row>
    <row r="89" spans="1:10" x14ac:dyDescent="0.25">
      <c r="A89" s="292"/>
      <c r="B89" s="293"/>
      <c r="C89" s="294"/>
      <c r="D89" s="450"/>
      <c r="E89" s="458"/>
      <c r="F89" s="459"/>
      <c r="G89" s="459"/>
      <c r="H89" s="238"/>
      <c r="I89" s="338"/>
      <c r="J89" s="238"/>
    </row>
    <row r="90" spans="1:10" x14ac:dyDescent="0.25">
      <c r="A90" s="292"/>
      <c r="B90" s="293"/>
      <c r="C90" s="294"/>
      <c r="D90" s="450"/>
      <c r="E90" s="459"/>
      <c r="F90" s="459"/>
      <c r="G90" s="459"/>
      <c r="H90" s="238"/>
      <c r="I90" s="338"/>
      <c r="J90" s="238"/>
    </row>
    <row r="91" spans="1:10" x14ac:dyDescent="0.25">
      <c r="A91" s="292"/>
      <c r="B91" s="293"/>
      <c r="C91" s="294"/>
      <c r="D91" s="450"/>
      <c r="E91" s="459"/>
      <c r="F91" s="459"/>
      <c r="G91" s="459"/>
      <c r="H91" s="238"/>
      <c r="I91" s="338"/>
      <c r="J91" s="238"/>
    </row>
    <row r="92" spans="1:10" x14ac:dyDescent="0.25">
      <c r="A92" s="292"/>
      <c r="B92" s="293"/>
      <c r="C92" s="294"/>
      <c r="D92" s="450"/>
      <c r="E92" s="459"/>
      <c r="F92" s="459"/>
      <c r="G92" s="459"/>
      <c r="H92" s="238"/>
      <c r="I92" s="338"/>
      <c r="J92" s="238"/>
    </row>
    <row r="93" spans="1:10" x14ac:dyDescent="0.25">
      <c r="A93" s="292"/>
      <c r="B93" s="293"/>
      <c r="C93" s="294"/>
      <c r="D93" s="450"/>
      <c r="E93" s="459"/>
      <c r="F93" s="459"/>
      <c r="G93" s="459"/>
      <c r="H93" s="238"/>
      <c r="I93" s="338"/>
      <c r="J93" s="238"/>
    </row>
    <row r="94" spans="1:10" x14ac:dyDescent="0.25">
      <c r="A94" s="292"/>
      <c r="B94" s="293"/>
      <c r="C94" s="294"/>
      <c r="D94" s="450"/>
      <c r="E94" s="459"/>
      <c r="F94" s="459"/>
      <c r="G94" s="459"/>
      <c r="H94" s="238"/>
      <c r="I94" s="338"/>
      <c r="J94" s="238"/>
    </row>
    <row r="95" spans="1:10" x14ac:dyDescent="0.25">
      <c r="A95" s="292"/>
      <c r="B95" s="293"/>
      <c r="C95" s="294"/>
      <c r="D95" s="449"/>
      <c r="E95" s="458"/>
      <c r="F95" s="459"/>
      <c r="G95" s="459"/>
      <c r="H95" s="238"/>
      <c r="I95" s="338"/>
      <c r="J95" s="238"/>
    </row>
    <row r="96" spans="1:10" x14ac:dyDescent="0.25">
      <c r="A96" s="292"/>
      <c r="B96" s="293"/>
      <c r="C96" s="294"/>
      <c r="D96" s="449"/>
      <c r="E96" s="458"/>
      <c r="F96" s="459"/>
      <c r="G96" s="459"/>
      <c r="H96" s="238"/>
      <c r="I96" s="338"/>
      <c r="J96" s="238"/>
    </row>
    <row r="97" spans="1:10" x14ac:dyDescent="0.25">
      <c r="A97" s="292"/>
      <c r="B97" s="293"/>
      <c r="C97" s="294"/>
      <c r="D97" s="449"/>
      <c r="E97" s="458"/>
      <c r="F97" s="459"/>
      <c r="G97" s="459"/>
      <c r="H97" s="238"/>
      <c r="I97" s="338"/>
      <c r="J97" s="238"/>
    </row>
    <row r="98" spans="1:10" x14ac:dyDescent="0.25">
      <c r="A98" s="292"/>
      <c r="B98" s="293"/>
      <c r="C98" s="294"/>
      <c r="D98" s="449"/>
      <c r="E98" s="458"/>
      <c r="F98" s="459"/>
      <c r="G98" s="459"/>
      <c r="H98" s="238"/>
      <c r="I98" s="338"/>
      <c r="J98" s="238"/>
    </row>
    <row r="99" spans="1:10" x14ac:dyDescent="0.25">
      <c r="A99" s="292"/>
      <c r="B99" s="293"/>
      <c r="C99" s="294"/>
      <c r="D99" s="450"/>
      <c r="E99" s="459"/>
      <c r="F99" s="459"/>
      <c r="G99" s="459"/>
      <c r="H99" s="238"/>
      <c r="I99" s="338"/>
      <c r="J99" s="238"/>
    </row>
    <row r="100" spans="1:10" x14ac:dyDescent="0.25">
      <c r="A100" s="292"/>
      <c r="B100" s="293"/>
      <c r="C100" s="294"/>
      <c r="D100" s="450"/>
      <c r="E100" s="459"/>
      <c r="F100" s="459"/>
      <c r="G100" s="459"/>
      <c r="H100" s="238"/>
      <c r="I100" s="338"/>
      <c r="J100" s="238"/>
    </row>
    <row r="101" spans="1:10" x14ac:dyDescent="0.25">
      <c r="A101" s="292"/>
      <c r="B101" s="293"/>
      <c r="C101" s="294"/>
      <c r="D101" s="450"/>
      <c r="E101" s="459"/>
      <c r="F101" s="459"/>
      <c r="G101" s="459"/>
      <c r="H101" s="238"/>
      <c r="I101" s="338"/>
      <c r="J101" s="238"/>
    </row>
    <row r="102" spans="1:10" x14ac:dyDescent="0.25">
      <c r="A102" s="292"/>
      <c r="B102" s="293"/>
      <c r="C102" s="294"/>
      <c r="D102" s="450"/>
      <c r="E102" s="459"/>
      <c r="F102" s="459"/>
      <c r="G102" s="459"/>
      <c r="H102" s="238"/>
      <c r="I102" s="338"/>
      <c r="J102" s="238"/>
    </row>
    <row r="103" spans="1:10" x14ac:dyDescent="0.25">
      <c r="A103" s="292"/>
      <c r="B103" s="293"/>
      <c r="C103" s="294"/>
      <c r="D103" s="450"/>
      <c r="E103" s="459"/>
      <c r="F103" s="459"/>
      <c r="G103" s="459"/>
      <c r="H103" s="238"/>
      <c r="I103" s="338"/>
      <c r="J103" s="238"/>
    </row>
    <row r="104" spans="1:10" x14ac:dyDescent="0.25">
      <c r="A104" s="292"/>
      <c r="B104" s="293"/>
      <c r="C104" s="294"/>
      <c r="D104" s="450"/>
      <c r="E104" s="459"/>
      <c r="F104" s="459"/>
      <c r="G104" s="459"/>
      <c r="H104" s="238"/>
      <c r="I104" s="338"/>
      <c r="J104" s="238"/>
    </row>
    <row r="105" spans="1:10" x14ac:dyDescent="0.25">
      <c r="A105" s="292"/>
      <c r="B105" s="293"/>
      <c r="C105" s="294"/>
      <c r="D105" s="449"/>
      <c r="E105" s="458"/>
      <c r="F105" s="459"/>
      <c r="G105" s="459"/>
      <c r="H105" s="238"/>
      <c r="I105" s="338"/>
      <c r="J105" s="238"/>
    </row>
    <row r="106" spans="1:10" x14ac:dyDescent="0.25">
      <c r="A106" s="292"/>
      <c r="B106" s="293"/>
      <c r="C106" s="294"/>
      <c r="D106" s="449"/>
      <c r="E106" s="458"/>
      <c r="F106" s="459"/>
      <c r="G106" s="459"/>
      <c r="H106" s="238"/>
      <c r="I106" s="338"/>
      <c r="J106" s="238"/>
    </row>
    <row r="107" spans="1:10" x14ac:dyDescent="0.25">
      <c r="A107" s="292"/>
      <c r="B107" s="293"/>
      <c r="C107" s="294"/>
      <c r="D107" s="449"/>
      <c r="E107" s="458"/>
      <c r="F107" s="459"/>
      <c r="G107" s="459"/>
      <c r="H107" s="238"/>
      <c r="I107" s="338"/>
      <c r="J107" s="238"/>
    </row>
    <row r="108" spans="1:10" x14ac:dyDescent="0.25">
      <c r="A108" s="292"/>
      <c r="B108" s="293"/>
      <c r="C108" s="294"/>
      <c r="D108" s="449"/>
      <c r="E108" s="458"/>
      <c r="F108" s="459"/>
      <c r="G108" s="459"/>
      <c r="H108" s="238"/>
      <c r="I108" s="338"/>
      <c r="J108" s="238"/>
    </row>
    <row r="109" spans="1:10" x14ac:dyDescent="0.25">
      <c r="A109" s="292"/>
      <c r="B109" s="293"/>
      <c r="C109" s="294"/>
      <c r="D109" s="449"/>
      <c r="E109" s="458"/>
      <c r="F109" s="459"/>
      <c r="G109" s="459"/>
      <c r="H109" s="238"/>
      <c r="I109" s="338"/>
      <c r="J109" s="238"/>
    </row>
    <row r="110" spans="1:10" x14ac:dyDescent="0.25">
      <c r="A110" s="292"/>
      <c r="B110" s="293"/>
      <c r="C110" s="294"/>
      <c r="D110" s="450"/>
      <c r="E110" s="459"/>
      <c r="F110" s="459"/>
      <c r="G110" s="459"/>
      <c r="H110" s="238"/>
      <c r="I110" s="338"/>
      <c r="J110" s="238"/>
    </row>
    <row r="111" spans="1:10" x14ac:dyDescent="0.25">
      <c r="A111" s="292"/>
      <c r="B111" s="293"/>
      <c r="C111" s="294"/>
      <c r="D111" s="450"/>
      <c r="E111" s="459"/>
      <c r="F111" s="459"/>
      <c r="G111" s="459"/>
      <c r="H111" s="238"/>
      <c r="I111" s="338"/>
      <c r="J111" s="238"/>
    </row>
    <row r="112" spans="1:10" x14ac:dyDescent="0.25">
      <c r="A112" s="292"/>
      <c r="B112" s="293"/>
      <c r="C112" s="294"/>
      <c r="D112" s="450"/>
      <c r="E112" s="459"/>
      <c r="F112" s="459"/>
      <c r="G112" s="459"/>
      <c r="H112" s="238"/>
      <c r="I112" s="338"/>
      <c r="J112" s="238"/>
    </row>
    <row r="113" spans="1:10" x14ac:dyDescent="0.25">
      <c r="A113" s="292"/>
      <c r="B113" s="293"/>
      <c r="C113" s="294"/>
      <c r="D113" s="450"/>
      <c r="E113" s="459"/>
      <c r="F113" s="459"/>
      <c r="G113" s="459"/>
      <c r="H113" s="238"/>
      <c r="I113" s="338"/>
      <c r="J113" s="238"/>
    </row>
    <row r="114" spans="1:10" x14ac:dyDescent="0.25">
      <c r="A114" s="292"/>
      <c r="B114" s="293"/>
      <c r="C114" s="294"/>
      <c r="D114" s="450"/>
      <c r="E114" s="459"/>
      <c r="F114" s="459"/>
      <c r="G114" s="459"/>
      <c r="H114" s="238"/>
      <c r="I114" s="338"/>
      <c r="J114" s="238"/>
    </row>
    <row r="115" spans="1:10" x14ac:dyDescent="0.25">
      <c r="A115" s="292"/>
      <c r="B115" s="293"/>
      <c r="C115" s="294"/>
      <c r="D115" s="450"/>
      <c r="E115" s="459"/>
      <c r="F115" s="459"/>
      <c r="G115" s="459"/>
      <c r="H115" s="238"/>
      <c r="I115" s="338"/>
      <c r="J115" s="238"/>
    </row>
    <row r="116" spans="1:10" x14ac:dyDescent="0.25">
      <c r="A116" s="292"/>
      <c r="B116" s="293"/>
      <c r="C116" s="294"/>
      <c r="D116" s="449"/>
      <c r="E116" s="458"/>
      <c r="F116" s="459"/>
      <c r="G116" s="459"/>
      <c r="H116" s="238"/>
      <c r="I116" s="338"/>
      <c r="J116" s="238"/>
    </row>
    <row r="117" spans="1:10" x14ac:dyDescent="0.25">
      <c r="A117" s="292"/>
      <c r="B117" s="293"/>
      <c r="C117" s="294"/>
      <c r="D117" s="449"/>
      <c r="E117" s="458"/>
      <c r="F117" s="459"/>
      <c r="G117" s="459"/>
      <c r="H117" s="238"/>
      <c r="I117" s="338"/>
      <c r="J117" s="238"/>
    </row>
    <row r="118" spans="1:10" x14ac:dyDescent="0.25">
      <c r="A118" s="292"/>
      <c r="B118" s="293"/>
      <c r="C118" s="294"/>
      <c r="D118" s="449"/>
      <c r="E118" s="458"/>
      <c r="F118" s="458"/>
      <c r="G118" s="458"/>
      <c r="H118" s="238"/>
      <c r="I118" s="338"/>
      <c r="J118" s="238"/>
    </row>
    <row r="119" spans="1:10" x14ac:dyDescent="0.25">
      <c r="A119" s="292"/>
      <c r="B119" s="293"/>
      <c r="C119" s="294"/>
      <c r="D119" s="449"/>
      <c r="E119" s="458"/>
      <c r="F119" s="458"/>
      <c r="G119" s="458"/>
      <c r="H119" s="238"/>
      <c r="I119" s="338"/>
      <c r="J119" s="238"/>
    </row>
    <row r="120" spans="1:10" x14ac:dyDescent="0.25">
      <c r="A120" s="292"/>
      <c r="B120" s="293"/>
      <c r="C120" s="294"/>
      <c r="D120" s="450"/>
      <c r="E120" s="459"/>
      <c r="F120" s="459"/>
      <c r="G120" s="459"/>
      <c r="H120" s="238"/>
      <c r="I120" s="338"/>
      <c r="J120" s="238"/>
    </row>
    <row r="121" spans="1:10" x14ac:dyDescent="0.25">
      <c r="A121" s="292"/>
      <c r="B121" s="293"/>
      <c r="C121" s="294"/>
      <c r="D121" s="450"/>
      <c r="E121" s="459"/>
      <c r="F121" s="459"/>
      <c r="G121" s="459"/>
      <c r="H121" s="238"/>
      <c r="I121" s="338"/>
      <c r="J121" s="238"/>
    </row>
    <row r="122" spans="1:10" x14ac:dyDescent="0.25">
      <c r="A122" s="292"/>
      <c r="B122" s="293"/>
      <c r="C122" s="294"/>
      <c r="D122" s="450"/>
      <c r="E122" s="459"/>
      <c r="F122" s="459"/>
      <c r="G122" s="459"/>
      <c r="H122" s="238"/>
      <c r="I122" s="338"/>
      <c r="J122" s="238"/>
    </row>
    <row r="123" spans="1:10" x14ac:dyDescent="0.25">
      <c r="A123" s="292"/>
      <c r="B123" s="293"/>
      <c r="C123" s="294"/>
      <c r="D123" s="450"/>
      <c r="E123" s="459"/>
      <c r="F123" s="459"/>
      <c r="G123" s="459"/>
      <c r="H123" s="238"/>
      <c r="I123" s="338"/>
      <c r="J123" s="238"/>
    </row>
    <row r="124" spans="1:10" x14ac:dyDescent="0.25">
      <c r="A124" s="292"/>
      <c r="B124" s="293"/>
      <c r="C124" s="294"/>
      <c r="D124" s="450"/>
      <c r="E124" s="459"/>
      <c r="F124" s="459"/>
      <c r="G124" s="459"/>
      <c r="H124" s="238"/>
      <c r="I124" s="338"/>
      <c r="J124" s="238"/>
    </row>
    <row r="125" spans="1:10" x14ac:dyDescent="0.25">
      <c r="A125" s="292"/>
      <c r="B125" s="293"/>
      <c r="C125" s="294"/>
      <c r="D125" s="450"/>
      <c r="E125" s="459"/>
      <c r="F125" s="459"/>
      <c r="G125" s="459"/>
      <c r="H125" s="238"/>
      <c r="I125" s="338"/>
      <c r="J125" s="238"/>
    </row>
    <row r="126" spans="1:10" x14ac:dyDescent="0.25">
      <c r="A126" s="292"/>
      <c r="B126" s="293"/>
      <c r="C126" s="294"/>
      <c r="D126" s="450"/>
      <c r="E126" s="459"/>
      <c r="F126" s="459"/>
      <c r="G126" s="459"/>
      <c r="H126" s="238"/>
      <c r="I126" s="338"/>
      <c r="J126" s="238"/>
    </row>
    <row r="127" spans="1:10" x14ac:dyDescent="0.25">
      <c r="A127" s="292"/>
      <c r="B127" s="293"/>
      <c r="C127" s="294"/>
      <c r="D127" s="450"/>
      <c r="E127" s="459"/>
      <c r="F127" s="459"/>
      <c r="G127" s="459"/>
      <c r="H127" s="238"/>
      <c r="I127" s="338"/>
      <c r="J127" s="238"/>
    </row>
    <row r="128" spans="1:10" x14ac:dyDescent="0.25">
      <c r="A128" s="292"/>
      <c r="B128" s="293"/>
      <c r="C128" s="294"/>
      <c r="D128" s="450"/>
      <c r="E128" s="459"/>
      <c r="F128" s="459"/>
      <c r="G128" s="459"/>
      <c r="H128" s="238"/>
      <c r="I128" s="338"/>
      <c r="J128" s="238"/>
    </row>
    <row r="129" spans="1:10" x14ac:dyDescent="0.25">
      <c r="A129" s="292"/>
      <c r="B129" s="293"/>
      <c r="C129" s="294"/>
      <c r="D129" s="450"/>
      <c r="E129" s="459"/>
      <c r="F129" s="459"/>
      <c r="G129" s="459"/>
      <c r="H129" s="238"/>
      <c r="I129" s="338"/>
      <c r="J129" s="238"/>
    </row>
    <row r="130" spans="1:10" x14ac:dyDescent="0.25">
      <c r="A130" s="292"/>
      <c r="B130" s="293"/>
      <c r="C130" s="294"/>
      <c r="D130" s="449"/>
      <c r="E130" s="458"/>
      <c r="F130" s="458"/>
      <c r="G130" s="458"/>
      <c r="H130" s="238"/>
      <c r="I130" s="338"/>
      <c r="J130" s="238"/>
    </row>
    <row r="131" spans="1:10" x14ac:dyDescent="0.25">
      <c r="A131" s="292"/>
      <c r="B131" s="293"/>
      <c r="C131" s="294"/>
      <c r="D131" s="449"/>
      <c r="E131" s="458"/>
      <c r="F131" s="458"/>
      <c r="G131" s="458"/>
      <c r="H131" s="238"/>
      <c r="I131" s="338"/>
      <c r="J131" s="238"/>
    </row>
    <row r="132" spans="1:10" x14ac:dyDescent="0.25">
      <c r="A132" s="292"/>
      <c r="B132" s="293"/>
      <c r="C132" s="294"/>
      <c r="D132" s="449"/>
      <c r="E132" s="458"/>
      <c r="F132" s="458"/>
      <c r="G132" s="458"/>
      <c r="H132" s="238"/>
      <c r="I132" s="338"/>
      <c r="J132" s="238"/>
    </row>
    <row r="133" spans="1:10" x14ac:dyDescent="0.25">
      <c r="A133" s="292"/>
      <c r="B133" s="293"/>
      <c r="C133" s="294"/>
      <c r="D133" s="449"/>
      <c r="E133" s="458"/>
      <c r="F133" s="458"/>
      <c r="G133" s="458"/>
      <c r="H133" s="238"/>
      <c r="I133" s="338"/>
      <c r="J133" s="238"/>
    </row>
    <row r="134" spans="1:10" x14ac:dyDescent="0.25">
      <c r="A134" s="292"/>
      <c r="B134" s="293"/>
      <c r="C134" s="294"/>
      <c r="D134" s="450"/>
      <c r="E134" s="459"/>
      <c r="H134" s="238"/>
      <c r="I134" s="338"/>
      <c r="J134" s="238"/>
    </row>
    <row r="135" spans="1:10" x14ac:dyDescent="0.25">
      <c r="A135" s="292"/>
      <c r="B135" s="293"/>
      <c r="C135" s="294"/>
      <c r="D135" s="450"/>
      <c r="E135" s="459"/>
      <c r="F135" s="459"/>
      <c r="G135" s="459"/>
      <c r="H135" s="238"/>
      <c r="I135" s="338"/>
      <c r="J135" s="238"/>
    </row>
    <row r="136" spans="1:10" x14ac:dyDescent="0.25">
      <c r="A136" s="292"/>
      <c r="B136" s="293"/>
      <c r="C136" s="294"/>
      <c r="D136" s="450"/>
      <c r="E136" s="459"/>
      <c r="F136" s="459"/>
      <c r="G136" s="459"/>
      <c r="H136" s="238"/>
      <c r="I136" s="338"/>
      <c r="J136" s="238"/>
    </row>
    <row r="137" spans="1:10" x14ac:dyDescent="0.25">
      <c r="A137" s="292"/>
      <c r="B137" s="293"/>
      <c r="C137" s="294"/>
      <c r="D137" s="450"/>
      <c r="E137" s="459"/>
      <c r="F137" s="459"/>
      <c r="G137" s="459"/>
      <c r="H137" s="238"/>
      <c r="I137" s="338"/>
      <c r="J137" s="238"/>
    </row>
    <row r="138" spans="1:10" x14ac:dyDescent="0.25">
      <c r="A138" s="292"/>
      <c r="B138" s="293"/>
      <c r="C138" s="294"/>
      <c r="D138" s="450"/>
      <c r="E138" s="459"/>
      <c r="F138" s="459"/>
      <c r="G138" s="459"/>
      <c r="H138" s="238"/>
      <c r="I138" s="338"/>
      <c r="J138" s="238"/>
    </row>
    <row r="139" spans="1:10" x14ac:dyDescent="0.25">
      <c r="A139" s="292"/>
      <c r="B139" s="293"/>
      <c r="C139" s="294"/>
      <c r="D139" s="449"/>
      <c r="E139" s="458"/>
      <c r="F139" s="458"/>
      <c r="G139" s="458"/>
      <c r="H139" s="238"/>
      <c r="I139" s="338"/>
      <c r="J139" s="238"/>
    </row>
    <row r="140" spans="1:10" x14ac:dyDescent="0.25">
      <c r="A140" s="292"/>
      <c r="B140" s="293"/>
      <c r="C140" s="294"/>
      <c r="D140" s="449"/>
      <c r="E140" s="458"/>
      <c r="F140" s="458"/>
      <c r="G140" s="458"/>
      <c r="H140" s="238"/>
      <c r="I140" s="338"/>
      <c r="J140" s="238"/>
    </row>
    <row r="141" spans="1:10" x14ac:dyDescent="0.25">
      <c r="A141" s="292"/>
      <c r="B141" s="293"/>
      <c r="C141" s="294"/>
      <c r="D141" s="449"/>
      <c r="E141" s="458"/>
      <c r="F141" s="458"/>
      <c r="G141" s="458"/>
      <c r="H141" s="238"/>
      <c r="I141" s="338"/>
      <c r="J141" s="238"/>
    </row>
    <row r="142" spans="1:10" x14ac:dyDescent="0.25">
      <c r="A142" s="292"/>
      <c r="B142" s="293"/>
      <c r="C142" s="294"/>
      <c r="D142" s="449"/>
      <c r="E142" s="458"/>
      <c r="F142" s="458"/>
      <c r="G142" s="458"/>
      <c r="H142" s="238"/>
      <c r="I142" s="338"/>
      <c r="J142" s="238"/>
    </row>
    <row r="143" spans="1:10" x14ac:dyDescent="0.25">
      <c r="A143" s="292"/>
      <c r="B143" s="293"/>
      <c r="C143" s="294"/>
      <c r="D143" s="450"/>
      <c r="E143" s="459"/>
      <c r="F143" s="459"/>
      <c r="G143" s="459"/>
      <c r="H143" s="238"/>
      <c r="I143" s="338"/>
      <c r="J143" s="238"/>
    </row>
    <row r="144" spans="1:10" x14ac:dyDescent="0.25">
      <c r="A144" s="292"/>
      <c r="B144" s="293"/>
      <c r="C144" s="294"/>
      <c r="D144" s="450"/>
      <c r="E144" s="459"/>
      <c r="F144" s="459"/>
      <c r="G144" s="459"/>
      <c r="H144" s="238"/>
      <c r="I144" s="338"/>
      <c r="J144" s="238"/>
    </row>
    <row r="145" spans="1:10" x14ac:dyDescent="0.25">
      <c r="A145" s="292"/>
      <c r="B145" s="293"/>
      <c r="C145" s="294"/>
      <c r="D145" s="450"/>
      <c r="E145" s="459"/>
      <c r="F145" s="459"/>
      <c r="G145" s="459"/>
      <c r="H145" s="238"/>
      <c r="I145" s="338"/>
      <c r="J145" s="238"/>
    </row>
    <row r="146" spans="1:10" x14ac:dyDescent="0.25">
      <c r="A146" s="292"/>
      <c r="B146" s="293"/>
      <c r="C146" s="294"/>
      <c r="D146" s="450"/>
      <c r="E146" s="459"/>
      <c r="F146" s="459"/>
      <c r="G146" s="459"/>
      <c r="H146" s="238"/>
      <c r="I146" s="338"/>
      <c r="J146" s="238"/>
    </row>
    <row r="147" spans="1:10" x14ac:dyDescent="0.25">
      <c r="A147" s="292"/>
      <c r="B147" s="293"/>
      <c r="C147" s="294"/>
      <c r="D147" s="450"/>
      <c r="E147" s="459"/>
      <c r="F147" s="459"/>
      <c r="G147" s="459"/>
      <c r="H147" s="238"/>
      <c r="I147" s="338"/>
      <c r="J147" s="238"/>
    </row>
    <row r="148" spans="1:10" x14ac:dyDescent="0.25">
      <c r="A148" s="292"/>
      <c r="B148" s="293"/>
      <c r="C148" s="294"/>
      <c r="D148" s="450"/>
      <c r="E148" s="459"/>
      <c r="F148" s="459"/>
      <c r="G148" s="459"/>
      <c r="H148" s="238"/>
      <c r="I148" s="338"/>
      <c r="J148" s="238"/>
    </row>
    <row r="149" spans="1:10" x14ac:dyDescent="0.25">
      <c r="A149" s="292"/>
      <c r="B149" s="293"/>
      <c r="C149" s="294"/>
      <c r="D149" s="450"/>
      <c r="E149" s="459"/>
      <c r="F149" s="459"/>
      <c r="G149" s="459"/>
      <c r="H149" s="238"/>
      <c r="I149" s="338"/>
      <c r="J149" s="238"/>
    </row>
    <row r="150" spans="1:10" x14ac:dyDescent="0.25">
      <c r="A150" s="292"/>
      <c r="B150" s="293"/>
      <c r="C150" s="294"/>
      <c r="D150" s="450"/>
      <c r="E150" s="459"/>
      <c r="F150" s="459"/>
      <c r="G150" s="459"/>
      <c r="H150" s="238"/>
      <c r="I150" s="338"/>
      <c r="J150" s="238"/>
    </row>
    <row r="151" spans="1:10" x14ac:dyDescent="0.25">
      <c r="A151" s="115"/>
      <c r="B151" s="293"/>
      <c r="C151" s="294"/>
      <c r="D151" s="448"/>
      <c r="E151" s="458"/>
      <c r="F151" s="458"/>
      <c r="G151" s="458"/>
      <c r="H151" s="238"/>
      <c r="I151" s="338"/>
      <c r="J151" s="238"/>
    </row>
    <row r="152" spans="1:10" x14ac:dyDescent="0.25">
      <c r="A152" s="115"/>
      <c r="B152" s="293"/>
      <c r="C152" s="294"/>
      <c r="D152" s="448"/>
      <c r="E152" s="458"/>
      <c r="F152" s="458"/>
      <c r="G152" s="458"/>
      <c r="H152" s="238"/>
      <c r="I152" s="338"/>
      <c r="J152" s="238"/>
    </row>
    <row r="153" spans="1:10" x14ac:dyDescent="0.25">
      <c r="A153" s="115"/>
      <c r="B153" s="293"/>
      <c r="C153" s="294"/>
      <c r="D153" s="448"/>
      <c r="E153" s="458"/>
      <c r="F153" s="458"/>
      <c r="G153" s="458"/>
      <c r="H153" s="238"/>
      <c r="I153" s="338"/>
      <c r="J153" s="238"/>
    </row>
    <row r="154" spans="1:10" x14ac:dyDescent="0.25">
      <c r="A154" s="115"/>
      <c r="B154" s="293"/>
      <c r="C154" s="294"/>
      <c r="D154" s="448"/>
      <c r="E154" s="458"/>
      <c r="F154" s="458"/>
      <c r="G154" s="458"/>
      <c r="H154" s="238"/>
      <c r="I154" s="338"/>
      <c r="J154" s="238"/>
    </row>
    <row r="155" spans="1:10" x14ac:dyDescent="0.25">
      <c r="A155" s="115"/>
      <c r="B155" s="293"/>
      <c r="C155" s="294"/>
      <c r="D155" s="448"/>
      <c r="E155" s="458"/>
      <c r="F155" s="458"/>
      <c r="G155" s="458"/>
      <c r="H155" s="238"/>
      <c r="I155" s="338"/>
      <c r="J155" s="238"/>
    </row>
    <row r="156" spans="1:10" x14ac:dyDescent="0.25">
      <c r="A156" s="115"/>
      <c r="B156" s="293"/>
      <c r="C156" s="294"/>
      <c r="D156" s="448"/>
      <c r="E156" s="458"/>
      <c r="F156" s="458"/>
      <c r="G156" s="458"/>
      <c r="H156" s="238"/>
      <c r="I156" s="338"/>
      <c r="J156" s="238"/>
    </row>
    <row r="157" spans="1:10" x14ac:dyDescent="0.25">
      <c r="A157" s="115"/>
      <c r="B157" s="293"/>
      <c r="C157" s="294"/>
      <c r="D157" s="448"/>
      <c r="E157" s="458"/>
      <c r="F157" s="458"/>
      <c r="G157" s="458"/>
      <c r="H157" s="238"/>
      <c r="I157" s="338"/>
      <c r="J157" s="238"/>
    </row>
    <row r="158" spans="1:10" x14ac:dyDescent="0.25">
      <c r="A158" s="115"/>
      <c r="B158" s="293"/>
      <c r="C158" s="294"/>
      <c r="D158" s="448"/>
      <c r="E158" s="458"/>
      <c r="F158" s="458"/>
      <c r="G158" s="458"/>
      <c r="H158" s="238"/>
      <c r="I158" s="338"/>
      <c r="J158" s="238"/>
    </row>
    <row r="159" spans="1:10" x14ac:dyDescent="0.25">
      <c r="A159" s="115"/>
      <c r="B159" s="293"/>
      <c r="C159" s="294"/>
      <c r="D159" s="448"/>
      <c r="E159" s="458"/>
      <c r="F159" s="458"/>
      <c r="G159" s="458"/>
      <c r="H159" s="238"/>
      <c r="I159" s="338"/>
      <c r="J159" s="238"/>
    </row>
    <row r="160" spans="1:10" x14ac:dyDescent="0.25">
      <c r="A160" s="115"/>
      <c r="B160" s="293"/>
      <c r="C160" s="294"/>
      <c r="D160" s="448"/>
      <c r="E160" s="458"/>
      <c r="F160" s="458"/>
      <c r="G160" s="458"/>
      <c r="H160" s="238"/>
      <c r="I160" s="338"/>
      <c r="J160" s="238"/>
    </row>
    <row r="161" spans="1:10" x14ac:dyDescent="0.25">
      <c r="A161" s="115"/>
      <c r="B161" s="293"/>
      <c r="C161" s="294"/>
      <c r="D161" s="448"/>
      <c r="E161" s="458"/>
      <c r="F161" s="458"/>
      <c r="G161" s="458"/>
      <c r="H161" s="238"/>
      <c r="I161" s="338"/>
      <c r="J161" s="238"/>
    </row>
    <row r="162" spans="1:10" x14ac:dyDescent="0.25">
      <c r="A162" s="115"/>
      <c r="B162" s="293"/>
      <c r="C162" s="294"/>
      <c r="D162" s="448"/>
      <c r="E162" s="458"/>
      <c r="F162" s="458"/>
      <c r="G162" s="458"/>
      <c r="H162" s="238"/>
      <c r="I162" s="338"/>
      <c r="J162" s="238"/>
    </row>
    <row r="163" spans="1:10" x14ac:dyDescent="0.25">
      <c r="A163" s="115"/>
      <c r="B163" s="293"/>
      <c r="C163" s="294"/>
      <c r="D163" s="449"/>
      <c r="E163" s="458"/>
      <c r="F163" s="459"/>
      <c r="G163" s="459"/>
      <c r="H163" s="238"/>
      <c r="I163" s="338"/>
      <c r="J163" s="238"/>
    </row>
    <row r="164" spans="1:10" x14ac:dyDescent="0.25">
      <c r="A164" s="115"/>
      <c r="B164" s="293"/>
      <c r="C164" s="294"/>
      <c r="D164" s="449"/>
      <c r="E164" s="458"/>
      <c r="F164" s="459"/>
      <c r="G164" s="459"/>
      <c r="H164" s="238"/>
      <c r="I164" s="338"/>
      <c r="J164" s="238"/>
    </row>
    <row r="165" spans="1:10" x14ac:dyDescent="0.25">
      <c r="A165" s="115"/>
      <c r="B165" s="293"/>
      <c r="C165" s="294"/>
      <c r="D165" s="449"/>
      <c r="E165" s="458"/>
      <c r="F165" s="459"/>
      <c r="G165" s="459"/>
      <c r="H165" s="238"/>
      <c r="I165" s="338"/>
      <c r="J165" s="238"/>
    </row>
    <row r="166" spans="1:10" x14ac:dyDescent="0.25">
      <c r="A166" s="115"/>
      <c r="B166" s="293"/>
      <c r="C166" s="294"/>
      <c r="D166" s="449"/>
      <c r="E166" s="458"/>
      <c r="F166" s="459"/>
      <c r="G166" s="459"/>
      <c r="H166" s="238"/>
      <c r="I166" s="338"/>
      <c r="J166" s="238"/>
    </row>
    <row r="167" spans="1:10" x14ac:dyDescent="0.25">
      <c r="A167" s="115"/>
      <c r="B167" s="293"/>
      <c r="C167" s="294"/>
      <c r="D167" s="449"/>
      <c r="E167" s="458"/>
      <c r="F167" s="459"/>
      <c r="G167" s="459"/>
      <c r="H167" s="238"/>
      <c r="I167" s="338"/>
      <c r="J167" s="238"/>
    </row>
    <row r="168" spans="1:10" x14ac:dyDescent="0.25">
      <c r="A168" s="115"/>
      <c r="B168" s="293"/>
      <c r="C168" s="294"/>
      <c r="D168" s="449"/>
      <c r="E168" s="458"/>
      <c r="F168" s="459"/>
      <c r="G168" s="459"/>
      <c r="H168" s="238"/>
      <c r="I168" s="338"/>
      <c r="J168" s="238"/>
    </row>
    <row r="169" spans="1:10" x14ac:dyDescent="0.25">
      <c r="A169" s="115"/>
      <c r="B169" s="293"/>
      <c r="C169" s="294"/>
      <c r="D169" s="449"/>
      <c r="E169" s="458"/>
      <c r="F169" s="459"/>
      <c r="G169" s="459"/>
      <c r="H169" s="238"/>
      <c r="I169" s="338"/>
      <c r="J169" s="238"/>
    </row>
    <row r="170" spans="1:10" x14ac:dyDescent="0.25">
      <c r="A170" s="115"/>
      <c r="B170" s="293"/>
      <c r="C170" s="294"/>
      <c r="D170" s="449"/>
      <c r="E170" s="458"/>
      <c r="F170" s="459"/>
      <c r="G170" s="459"/>
      <c r="H170" s="238"/>
      <c r="I170" s="338"/>
      <c r="J170" s="238"/>
    </row>
    <row r="171" spans="1:10" x14ac:dyDescent="0.25">
      <c r="A171" s="115"/>
      <c r="B171" s="293"/>
      <c r="C171" s="294"/>
      <c r="D171" s="449"/>
      <c r="E171" s="458"/>
      <c r="F171" s="459"/>
      <c r="G171" s="459"/>
      <c r="H171" s="238"/>
      <c r="I171" s="338"/>
      <c r="J171" s="238"/>
    </row>
    <row r="172" spans="1:10" x14ac:dyDescent="0.25">
      <c r="A172" s="115"/>
      <c r="B172" s="293"/>
      <c r="C172" s="294"/>
      <c r="D172" s="449"/>
      <c r="E172" s="458"/>
      <c r="F172" s="459"/>
      <c r="G172" s="459"/>
      <c r="H172" s="238"/>
      <c r="I172" s="338"/>
      <c r="J172" s="238"/>
    </row>
    <row r="173" spans="1:10" x14ac:dyDescent="0.25">
      <c r="A173" s="115"/>
      <c r="B173" s="293"/>
      <c r="C173" s="294"/>
      <c r="D173" s="449"/>
      <c r="E173" s="458"/>
      <c r="F173" s="459"/>
      <c r="G173" s="459"/>
      <c r="H173" s="238"/>
      <c r="I173" s="338"/>
      <c r="J173" s="238"/>
    </row>
    <row r="174" spans="1:10" x14ac:dyDescent="0.25">
      <c r="A174" s="115"/>
      <c r="B174" s="293"/>
      <c r="C174" s="294"/>
      <c r="D174" s="449"/>
      <c r="E174" s="458"/>
      <c r="F174" s="459"/>
      <c r="G174" s="459"/>
      <c r="H174" s="238"/>
      <c r="I174" s="338"/>
      <c r="J174" s="238"/>
    </row>
    <row r="175" spans="1:10" x14ac:dyDescent="0.25">
      <c r="A175" s="115"/>
      <c r="B175" s="293"/>
      <c r="C175" s="294"/>
      <c r="D175" s="449"/>
      <c r="E175" s="458"/>
      <c r="F175" s="459"/>
      <c r="G175" s="459"/>
      <c r="H175" s="238"/>
      <c r="I175" s="338"/>
      <c r="J175" s="238"/>
    </row>
    <row r="176" spans="1:10" x14ac:dyDescent="0.25">
      <c r="A176" s="115"/>
      <c r="B176" s="293"/>
      <c r="C176" s="294"/>
      <c r="D176" s="449"/>
      <c r="E176" s="458"/>
      <c r="F176" s="459"/>
      <c r="G176" s="459"/>
      <c r="H176" s="238"/>
      <c r="I176" s="338"/>
      <c r="J176" s="238"/>
    </row>
    <row r="177" spans="1:10" x14ac:dyDescent="0.25">
      <c r="A177" s="115"/>
      <c r="B177" s="293"/>
      <c r="C177" s="294"/>
      <c r="D177" s="449"/>
      <c r="E177" s="458"/>
      <c r="F177" s="459"/>
      <c r="G177" s="459"/>
      <c r="H177" s="238"/>
      <c r="I177" s="338"/>
      <c r="J177" s="238"/>
    </row>
    <row r="178" spans="1:10" x14ac:dyDescent="0.25">
      <c r="A178" s="115"/>
      <c r="B178" s="293"/>
      <c r="C178" s="294"/>
      <c r="D178" s="449"/>
      <c r="E178" s="458"/>
      <c r="F178" s="459"/>
      <c r="G178" s="459"/>
      <c r="H178" s="238"/>
      <c r="I178" s="338"/>
      <c r="J178" s="238"/>
    </row>
    <row r="179" spans="1:10" x14ac:dyDescent="0.25">
      <c r="A179" s="115"/>
      <c r="B179" s="293"/>
      <c r="C179" s="294"/>
      <c r="D179" s="449"/>
      <c r="E179" s="458"/>
      <c r="F179" s="458"/>
      <c r="G179" s="458"/>
      <c r="H179" s="238"/>
      <c r="I179" s="338"/>
      <c r="J179" s="238"/>
    </row>
    <row r="180" spans="1:10" x14ac:dyDescent="0.25">
      <c r="A180" s="115"/>
      <c r="B180" s="293"/>
      <c r="C180" s="294"/>
      <c r="D180" s="449"/>
      <c r="E180" s="458"/>
      <c r="F180" s="458"/>
      <c r="G180" s="458"/>
      <c r="H180" s="238"/>
      <c r="I180" s="338"/>
      <c r="J180" s="238"/>
    </row>
    <row r="181" spans="1:10" x14ac:dyDescent="0.25">
      <c r="A181" s="115"/>
      <c r="B181" s="293"/>
      <c r="C181" s="294"/>
      <c r="D181" s="449"/>
      <c r="E181" s="458"/>
      <c r="F181" s="458"/>
      <c r="G181" s="458"/>
      <c r="H181" s="238"/>
      <c r="I181" s="338"/>
      <c r="J181" s="238"/>
    </row>
    <row r="182" spans="1:10" x14ac:dyDescent="0.25">
      <c r="A182" s="115"/>
      <c r="B182" s="293"/>
      <c r="C182" s="294"/>
      <c r="D182" s="449"/>
      <c r="E182" s="458"/>
      <c r="F182" s="458"/>
      <c r="G182" s="458"/>
      <c r="H182" s="238"/>
      <c r="I182" s="338"/>
      <c r="J182" s="238"/>
    </row>
    <row r="183" spans="1:10" x14ac:dyDescent="0.25">
      <c r="A183" s="115"/>
      <c r="B183" s="293"/>
      <c r="C183" s="294"/>
      <c r="D183" s="449"/>
      <c r="E183" s="458"/>
      <c r="F183" s="458"/>
      <c r="G183" s="458"/>
      <c r="H183" s="238"/>
      <c r="I183" s="338"/>
      <c r="J183" s="238"/>
    </row>
    <row r="184" spans="1:10" x14ac:dyDescent="0.25">
      <c r="A184" s="115"/>
      <c r="B184" s="293"/>
      <c r="C184" s="294"/>
      <c r="D184" s="449"/>
      <c r="E184" s="458"/>
      <c r="F184" s="458"/>
      <c r="G184" s="458"/>
      <c r="H184" s="238"/>
      <c r="I184" s="338"/>
      <c r="J184" s="238"/>
    </row>
    <row r="185" spans="1:10" x14ac:dyDescent="0.25">
      <c r="A185" s="115"/>
      <c r="B185" s="293"/>
      <c r="C185" s="294"/>
      <c r="D185" s="449"/>
      <c r="E185" s="458"/>
      <c r="F185" s="458"/>
      <c r="G185" s="458"/>
      <c r="H185" s="238"/>
      <c r="I185" s="338"/>
      <c r="J185" s="238"/>
    </row>
    <row r="186" spans="1:10" x14ac:dyDescent="0.25">
      <c r="A186" s="115"/>
      <c r="B186" s="293"/>
      <c r="C186" s="294"/>
      <c r="D186" s="449"/>
      <c r="E186" s="458"/>
      <c r="F186" s="458"/>
      <c r="G186" s="458"/>
      <c r="H186" s="238"/>
      <c r="I186" s="338"/>
      <c r="J186" s="238"/>
    </row>
    <row r="187" spans="1:10" x14ac:dyDescent="0.25">
      <c r="A187" s="115"/>
      <c r="B187" s="293"/>
      <c r="C187" s="294"/>
      <c r="D187" s="449"/>
      <c r="E187" s="458"/>
      <c r="F187" s="458"/>
      <c r="G187" s="458"/>
      <c r="H187" s="238"/>
      <c r="I187" s="338"/>
      <c r="J187" s="238"/>
    </row>
    <row r="188" spans="1:10" x14ac:dyDescent="0.25">
      <c r="A188" s="115"/>
      <c r="B188" s="293"/>
      <c r="C188" s="294"/>
      <c r="D188" s="449"/>
      <c r="E188" s="458"/>
      <c r="F188" s="458"/>
      <c r="G188" s="458"/>
      <c r="H188" s="238"/>
      <c r="I188" s="338"/>
      <c r="J188" s="238"/>
    </row>
    <row r="189" spans="1:10" x14ac:dyDescent="0.25">
      <c r="A189" s="115"/>
      <c r="B189" s="293"/>
      <c r="C189" s="294"/>
      <c r="D189" s="449"/>
      <c r="E189" s="458"/>
      <c r="F189" s="458"/>
      <c r="G189" s="458"/>
      <c r="H189" s="238"/>
      <c r="I189" s="338"/>
      <c r="J189" s="238"/>
    </row>
    <row r="190" spans="1:10" x14ac:dyDescent="0.25">
      <c r="A190" s="115"/>
      <c r="B190" s="293"/>
      <c r="C190" s="294"/>
      <c r="D190" s="449"/>
      <c r="E190" s="458"/>
      <c r="F190" s="458"/>
      <c r="G190" s="458"/>
      <c r="H190" s="238"/>
      <c r="I190" s="338"/>
      <c r="J190" s="238"/>
    </row>
    <row r="191" spans="1:10" x14ac:dyDescent="0.25">
      <c r="A191" s="115"/>
      <c r="B191" s="293"/>
      <c r="C191" s="294"/>
      <c r="D191" s="449"/>
      <c r="E191" s="458"/>
      <c r="F191" s="458"/>
      <c r="G191" s="458"/>
      <c r="H191" s="238"/>
      <c r="I191" s="338"/>
      <c r="J191" s="238"/>
    </row>
    <row r="192" spans="1:10" x14ac:dyDescent="0.25">
      <c r="A192" s="115"/>
      <c r="B192" s="293"/>
      <c r="C192" s="294"/>
      <c r="D192" s="449"/>
      <c r="E192" s="458"/>
      <c r="F192" s="458"/>
      <c r="G192" s="458"/>
      <c r="H192" s="238"/>
      <c r="I192" s="338"/>
      <c r="J192" s="238"/>
    </row>
    <row r="193" spans="1:10" x14ac:dyDescent="0.25">
      <c r="A193" s="115"/>
      <c r="B193" s="293"/>
      <c r="C193" s="294"/>
      <c r="D193" s="449"/>
      <c r="E193" s="458"/>
      <c r="F193" s="458"/>
      <c r="G193" s="458"/>
      <c r="H193" s="238"/>
      <c r="I193" s="338"/>
      <c r="J193" s="238"/>
    </row>
    <row r="194" spans="1:10" x14ac:dyDescent="0.25">
      <c r="A194" s="115"/>
      <c r="B194" s="293"/>
      <c r="C194" s="294"/>
      <c r="D194" s="449"/>
      <c r="E194" s="458"/>
      <c r="F194" s="458"/>
      <c r="G194" s="458"/>
      <c r="H194" s="238"/>
      <c r="I194" s="338"/>
      <c r="J194" s="238"/>
    </row>
    <row r="195" spans="1:10" x14ac:dyDescent="0.25">
      <c r="A195" s="115"/>
      <c r="B195" s="293"/>
      <c r="C195" s="294"/>
      <c r="D195" s="448"/>
      <c r="E195" s="458"/>
      <c r="F195" s="458"/>
      <c r="G195" s="458"/>
      <c r="H195" s="238"/>
      <c r="I195" s="338"/>
      <c r="J195" s="238"/>
    </row>
    <row r="196" spans="1:10" x14ac:dyDescent="0.25">
      <c r="A196" s="115"/>
      <c r="B196" s="293"/>
      <c r="C196" s="294"/>
      <c r="D196" s="448"/>
      <c r="E196" s="458"/>
      <c r="F196" s="458"/>
      <c r="G196" s="458"/>
      <c r="H196" s="238"/>
      <c r="I196" s="338"/>
      <c r="J196" s="238"/>
    </row>
    <row r="197" spans="1:10" x14ac:dyDescent="0.25">
      <c r="A197" s="115"/>
      <c r="B197" s="293"/>
      <c r="C197" s="238"/>
      <c r="D197" s="451"/>
      <c r="E197" s="459"/>
      <c r="F197" s="459"/>
      <c r="G197" s="459"/>
      <c r="H197" s="238"/>
      <c r="I197" s="338"/>
      <c r="J197" s="238"/>
    </row>
    <row r="198" spans="1:10" x14ac:dyDescent="0.25">
      <c r="A198" s="115"/>
      <c r="B198" s="293"/>
      <c r="C198" s="238"/>
      <c r="D198" s="451"/>
      <c r="E198" s="459"/>
      <c r="F198" s="459"/>
      <c r="G198" s="459"/>
      <c r="H198" s="238"/>
      <c r="I198" s="338"/>
      <c r="J198" s="238"/>
    </row>
    <row r="199" spans="1:10" x14ac:dyDescent="0.25">
      <c r="A199" s="115"/>
      <c r="B199" s="293"/>
      <c r="C199" s="238"/>
      <c r="D199" s="451"/>
      <c r="E199" s="459"/>
      <c r="F199" s="459"/>
      <c r="G199" s="459"/>
      <c r="H199" s="238"/>
      <c r="I199" s="338"/>
      <c r="J199" s="238"/>
    </row>
    <row r="200" spans="1:10" x14ac:dyDescent="0.25">
      <c r="A200" s="115"/>
      <c r="B200" s="293"/>
      <c r="C200" s="238"/>
      <c r="D200" s="451"/>
      <c r="E200" s="459"/>
      <c r="F200" s="459"/>
      <c r="G200" s="459"/>
      <c r="H200" s="238"/>
      <c r="I200" s="338"/>
      <c r="J200" s="238"/>
    </row>
    <row r="201" spans="1:10" x14ac:dyDescent="0.25">
      <c r="A201" s="115"/>
      <c r="B201" s="293"/>
      <c r="C201" s="238"/>
      <c r="D201" s="451"/>
      <c r="E201" s="459"/>
      <c r="F201" s="459"/>
      <c r="G201" s="459"/>
      <c r="H201" s="238"/>
      <c r="I201" s="338"/>
      <c r="J201" s="238"/>
    </row>
    <row r="202" spans="1:10" x14ac:dyDescent="0.25">
      <c r="A202" s="115"/>
      <c r="B202" s="293"/>
      <c r="C202" s="238"/>
      <c r="D202" s="451"/>
      <c r="E202" s="459"/>
      <c r="F202" s="459"/>
      <c r="G202" s="459"/>
      <c r="H202" s="238"/>
      <c r="I202" s="338"/>
      <c r="J202" s="238"/>
    </row>
    <row r="203" spans="1:10" s="56" customFormat="1" x14ac:dyDescent="0.25">
      <c r="A203" s="113"/>
      <c r="B203" s="113" t="s">
        <v>41</v>
      </c>
      <c r="D203" s="452"/>
      <c r="E203" s="461"/>
      <c r="F203" s="461"/>
      <c r="G203" s="461"/>
    </row>
  </sheetData>
  <sheetProtection insertRows="0"/>
  <protectedRanges>
    <protectedRange sqref="F94:XFD94 E90:F90 F91:F93 H90:XFD93 E91:E94 E100:F100 F101:F103 H100:XFD103 G90:G94 F104:XFD104 E101:E110 E111:F111 G111:XFD114 F112:F114 E112:E115 B90:B94 C115:XFD115 C121:F121 B122:F124 F125:F129 H134:XFD137 G135:G137 F135:F138 F85:XFD89 F163:G178 H151:XFD196 B44:E47 H29:XFD32 B29:E32 K5:XFD28 B33:XFD37 K48:XFD74 H44:XFD47 K38:XFD43 K79:XFD84 H75:XFD78 B75:E78 E99:XFD99 G99:G103 B99:B104 B95:XFD98 F110:XFD110 B110:B115 B105:XFD109 C120:XFD120 B120:B121 F116:G117 H116:XFD119 B116:E119 G121:XFD133 F143:F150 G138:XFD150 B125:E150 F194 F197:XFD202 A151:E202" name="InvoiceLedger"/>
    <protectedRange sqref="B40:E43 J49:J50 I51:J74 I10:J13 D14:E18 B14:B23 D19:D23 F40:J41 J42:J43 B48:J48 B49:E74 B38:J39 B24:J28 I79:J84 B79:E89 C90:D115 C120:D129 C134:D138 C143:D150" name="InvoiceLedger_1"/>
    <protectedRange sqref="I14:J23 F23:G23 F9:J9 B9:E13 E19:E23 C14:C23 B151:E196 B29:E37 B44:E47 B75:E78 B95:E98 B105:E109 B116:E119 B130:E133 B139:E142 A9:A150 F194 A5:J8" name="InvoiceLedger_1_1"/>
    <protectedRange sqref="H49:H50 F10:H13 H42 F44:G47 F51:H74 F179:G193 F151:G162 F38:H41 F29:G32 F24:H28 F48:H48 G43:H43 F79:H84 F75:G78 F118:G119 F130:G133 F139:G142 F195:G196 G194" name="InvoiceLedger_2"/>
    <protectedRange sqref="H23 F5:H9 F14:H22" name="InvoiceLedger_1_2"/>
  </protectedRanges>
  <autoFilter ref="A4:J194" xr:uid="{00000000-0009-0000-0000-000002000000}"/>
  <sortState xmlns:xlrd2="http://schemas.microsoft.com/office/spreadsheetml/2017/richdata2" ref="A5:K24">
    <sortCondition ref="A5"/>
  </sortState>
  <phoneticPr fontId="18" type="noConversion"/>
  <dataValidations count="4">
    <dataValidation type="list" allowBlank="1" showInputMessage="1" promptTitle="SubCategories" prompt="Please select from drop down menu" sqref="H203:I1856 J202:J1856" xr:uid="{00000000-0002-0000-0200-000000000000}">
      <formula1>SubCategories</formula1>
    </dataValidation>
    <dataValidation type="list" allowBlank="1" showInputMessage="1" promptTitle="BudgetCategories" prompt="Please select from drop down menu" sqref="H5:H202" xr:uid="{00000000-0002-0000-0200-000001000000}">
      <formula1>BudgetCategories</formula1>
    </dataValidation>
    <dataValidation allowBlank="1" showInputMessage="1" promptTitle="BudgetCategories" prompt="Please select from drop down menu" sqref="G194:G202" xr:uid="{00000000-0002-0000-0200-000002000000}"/>
    <dataValidation allowBlank="1" sqref="I29:I37 I75:I78 I44:I47 I85:I202" xr:uid="{00000000-0002-0000-0200-000003000000}"/>
  </dataValidations>
  <pageMargins left="0.7" right="0.7" top="0.75" bottom="0.75" header="0.3" footer="0.3"/>
  <pageSetup scale="4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D174"/>
  <sheetViews>
    <sheetView tabSelected="1" zoomScale="91" zoomScaleNormal="91" workbookViewId="0">
      <pane ySplit="4" topLeftCell="A5" activePane="bottomLeft" state="frozen"/>
      <selection activeCell="B23" sqref="B23"/>
      <selection pane="bottomLeft" activeCell="D25" sqref="D25"/>
    </sheetView>
  </sheetViews>
  <sheetFormatPr defaultColWidth="9.140625" defaultRowHeight="18" x14ac:dyDescent="0.25"/>
  <cols>
    <col min="1" max="1" width="21.42578125" style="2" customWidth="1"/>
    <col min="2" max="2" width="25.42578125" style="6" bestFit="1" customWidth="1"/>
    <col min="3" max="3" width="30.7109375" style="3" customWidth="1"/>
    <col min="4" max="4" width="30.7109375" style="5" customWidth="1"/>
    <col min="5" max="16384" width="9.140625" style="2"/>
  </cols>
  <sheetData>
    <row r="1" spans="1:4" s="1" customFormat="1" ht="27.75" x14ac:dyDescent="0.4">
      <c r="A1" s="109" t="s">
        <v>86</v>
      </c>
      <c r="B1" s="109"/>
      <c r="C1" s="109"/>
      <c r="D1" s="109"/>
    </row>
    <row r="2" spans="1:4" s="1" customFormat="1" ht="27" x14ac:dyDescent="0.35">
      <c r="A2" s="110">
        <f>'Payment Request FORM'!$A$2</f>
        <v>0</v>
      </c>
      <c r="B2" s="110"/>
      <c r="C2" s="110"/>
      <c r="D2" s="110"/>
    </row>
    <row r="3" spans="1:4" s="1" customFormat="1" ht="27" x14ac:dyDescent="0.35">
      <c r="A3" s="111" t="s">
        <v>97</v>
      </c>
      <c r="B3" s="271">
        <f>Specs!B3</f>
        <v>0</v>
      </c>
      <c r="C3" s="112"/>
      <c r="D3" s="112"/>
    </row>
    <row r="4" spans="1:4" s="12" customFormat="1" ht="36" x14ac:dyDescent="0.25">
      <c r="A4" s="312" t="s">
        <v>73</v>
      </c>
      <c r="B4" s="312" t="s">
        <v>175</v>
      </c>
      <c r="C4" s="313" t="s">
        <v>87</v>
      </c>
      <c r="D4" s="314" t="s">
        <v>25</v>
      </c>
    </row>
    <row r="5" spans="1:4" s="443" customFormat="1" ht="18.75" x14ac:dyDescent="0.3">
      <c r="A5" s="15"/>
      <c r="B5" s="15"/>
      <c r="C5" s="295"/>
      <c r="D5" s="295"/>
    </row>
    <row r="6" spans="1:4" s="443" customFormat="1" ht="18.75" x14ac:dyDescent="0.3">
      <c r="A6" s="15"/>
      <c r="B6" s="15"/>
      <c r="C6" s="295"/>
      <c r="D6" s="295"/>
    </row>
    <row r="7" spans="1:4" x14ac:dyDescent="0.25">
      <c r="A7" s="15"/>
      <c r="B7" s="15"/>
      <c r="C7" s="295"/>
      <c r="D7" s="295"/>
    </row>
    <row r="8" spans="1:4" x14ac:dyDescent="0.25">
      <c r="A8" s="15"/>
      <c r="B8" s="15"/>
      <c r="C8" s="295"/>
      <c r="D8" s="295"/>
    </row>
    <row r="9" spans="1:4" x14ac:dyDescent="0.25">
      <c r="A9" s="15"/>
      <c r="B9" s="15"/>
      <c r="C9" s="295"/>
      <c r="D9" s="295"/>
    </row>
    <row r="10" spans="1:4" x14ac:dyDescent="0.25">
      <c r="A10" s="15"/>
      <c r="B10" s="15"/>
      <c r="C10" s="295"/>
      <c r="D10" s="295"/>
    </row>
    <row r="11" spans="1:4" x14ac:dyDescent="0.25">
      <c r="A11" s="15"/>
      <c r="B11" s="15"/>
      <c r="C11" s="295"/>
      <c r="D11" s="295"/>
    </row>
    <row r="12" spans="1:4" x14ac:dyDescent="0.25">
      <c r="A12" s="15"/>
      <c r="B12" s="15"/>
      <c r="C12" s="295"/>
      <c r="D12" s="295"/>
    </row>
    <row r="13" spans="1:4" x14ac:dyDescent="0.25">
      <c r="A13" s="15"/>
      <c r="B13" s="15"/>
      <c r="C13" s="295"/>
      <c r="D13" s="295"/>
    </row>
    <row r="14" spans="1:4" x14ac:dyDescent="0.25">
      <c r="A14" s="15"/>
      <c r="B14" s="15"/>
      <c r="C14" s="295"/>
      <c r="D14" s="295"/>
    </row>
    <row r="15" spans="1:4" x14ac:dyDescent="0.25">
      <c r="A15" s="15"/>
      <c r="B15" s="15"/>
      <c r="C15" s="295"/>
      <c r="D15" s="295"/>
    </row>
    <row r="16" spans="1:4" x14ac:dyDescent="0.25">
      <c r="A16" s="15"/>
      <c r="B16" s="292"/>
      <c r="C16" s="295"/>
      <c r="D16" s="295"/>
    </row>
    <row r="17" spans="1:4" x14ac:dyDescent="0.25">
      <c r="A17" s="15"/>
      <c r="B17" s="292"/>
      <c r="C17" s="295"/>
      <c r="D17" s="295"/>
    </row>
    <row r="18" spans="1:4" x14ac:dyDescent="0.25">
      <c r="A18" s="15"/>
      <c r="B18" s="292"/>
      <c r="C18" s="295"/>
      <c r="D18" s="295"/>
    </row>
    <row r="19" spans="1:4" x14ac:dyDescent="0.25">
      <c r="A19" s="15"/>
      <c r="B19" s="292"/>
      <c r="C19" s="295"/>
      <c r="D19" s="295"/>
    </row>
    <row r="20" spans="1:4" x14ac:dyDescent="0.25">
      <c r="A20" s="15"/>
      <c r="B20" s="292"/>
      <c r="C20" s="295"/>
      <c r="D20" s="295"/>
    </row>
    <row r="21" spans="1:4" x14ac:dyDescent="0.25">
      <c r="A21" s="15"/>
      <c r="B21" s="292"/>
      <c r="C21" s="296"/>
      <c r="D21" s="296"/>
    </row>
    <row r="22" spans="1:4" x14ac:dyDescent="0.25">
      <c r="A22" s="15"/>
      <c r="B22" s="292"/>
      <c r="C22" s="296"/>
      <c r="D22" s="296"/>
    </row>
    <row r="23" spans="1:4" x14ac:dyDescent="0.25">
      <c r="A23" s="15"/>
      <c r="B23" s="292"/>
      <c r="C23" s="296"/>
      <c r="D23" s="296"/>
    </row>
    <row r="24" spans="1:4" x14ac:dyDescent="0.25">
      <c r="A24" s="15"/>
      <c r="B24" s="292"/>
      <c r="C24" s="296"/>
      <c r="D24" s="296"/>
    </row>
    <row r="25" spans="1:4" x14ac:dyDescent="0.25">
      <c r="A25" s="15"/>
      <c r="B25" s="292"/>
      <c r="C25" s="296"/>
      <c r="D25" s="296"/>
    </row>
    <row r="26" spans="1:4" x14ac:dyDescent="0.25">
      <c r="A26" s="15"/>
      <c r="B26" s="292"/>
      <c r="C26" s="296"/>
      <c r="D26" s="296"/>
    </row>
    <row r="27" spans="1:4" x14ac:dyDescent="0.25">
      <c r="A27" s="15"/>
      <c r="B27" s="292"/>
      <c r="C27" s="296"/>
      <c r="D27" s="296"/>
    </row>
    <row r="28" spans="1:4" x14ac:dyDescent="0.25">
      <c r="A28" s="15"/>
      <c r="B28" s="292"/>
      <c r="C28" s="296"/>
      <c r="D28" s="296"/>
    </row>
    <row r="29" spans="1:4" x14ac:dyDescent="0.25">
      <c r="A29" s="15"/>
      <c r="B29" s="292"/>
      <c r="C29" s="296"/>
      <c r="D29" s="296"/>
    </row>
    <row r="30" spans="1:4" x14ac:dyDescent="0.25">
      <c r="A30" s="15"/>
      <c r="B30" s="292"/>
      <c r="C30" s="296"/>
      <c r="D30" s="296"/>
    </row>
    <row r="31" spans="1:4" x14ac:dyDescent="0.25">
      <c r="A31" s="15"/>
      <c r="B31" s="292"/>
      <c r="C31" s="296"/>
      <c r="D31" s="296"/>
    </row>
    <row r="32" spans="1:4" x14ac:dyDescent="0.25">
      <c r="A32" s="15"/>
      <c r="B32" s="292"/>
      <c r="C32" s="296"/>
      <c r="D32" s="296"/>
    </row>
    <row r="33" spans="1:4" x14ac:dyDescent="0.25">
      <c r="A33" s="15"/>
      <c r="B33" s="292"/>
      <c r="C33" s="296"/>
      <c r="D33" s="296"/>
    </row>
    <row r="34" spans="1:4" x14ac:dyDescent="0.25">
      <c r="A34" s="15"/>
      <c r="B34" s="292"/>
      <c r="C34" s="296"/>
      <c r="D34" s="296"/>
    </row>
    <row r="35" spans="1:4" x14ac:dyDescent="0.25">
      <c r="A35" s="15"/>
      <c r="B35" s="292"/>
      <c r="C35" s="296"/>
      <c r="D35" s="296"/>
    </row>
    <row r="36" spans="1:4" x14ac:dyDescent="0.25">
      <c r="A36" s="15"/>
      <c r="B36" s="292"/>
      <c r="C36" s="296"/>
      <c r="D36" s="296"/>
    </row>
    <row r="37" spans="1:4" x14ac:dyDescent="0.25">
      <c r="A37" s="15"/>
      <c r="B37" s="292"/>
      <c r="C37" s="296"/>
      <c r="D37" s="296"/>
    </row>
    <row r="38" spans="1:4" x14ac:dyDescent="0.25">
      <c r="A38" s="15"/>
      <c r="B38" s="292"/>
      <c r="C38" s="296"/>
      <c r="D38" s="296"/>
    </row>
    <row r="39" spans="1:4" x14ac:dyDescent="0.25">
      <c r="A39" s="15"/>
      <c r="B39" s="292"/>
      <c r="C39" s="296"/>
      <c r="D39" s="296"/>
    </row>
    <row r="40" spans="1:4" x14ac:dyDescent="0.25">
      <c r="A40" s="15"/>
      <c r="B40" s="292"/>
      <c r="C40" s="296"/>
      <c r="D40" s="296"/>
    </row>
    <row r="41" spans="1:4" x14ac:dyDescent="0.25">
      <c r="A41" s="15"/>
      <c r="B41" s="292"/>
      <c r="C41" s="296"/>
      <c r="D41" s="296"/>
    </row>
    <row r="42" spans="1:4" x14ac:dyDescent="0.25">
      <c r="A42" s="15"/>
      <c r="B42" s="292"/>
      <c r="C42" s="296"/>
      <c r="D42" s="296"/>
    </row>
    <row r="43" spans="1:4" x14ac:dyDescent="0.25">
      <c r="A43" s="15"/>
      <c r="B43" s="292"/>
      <c r="C43" s="295"/>
      <c r="D43" s="295"/>
    </row>
    <row r="44" spans="1:4" x14ac:dyDescent="0.25">
      <c r="A44" s="15"/>
      <c r="B44" s="292"/>
      <c r="C44" s="296"/>
      <c r="D44" s="296"/>
    </row>
    <row r="45" spans="1:4" x14ac:dyDescent="0.25">
      <c r="A45" s="15"/>
      <c r="B45" s="292"/>
      <c r="C45" s="296"/>
      <c r="D45" s="296"/>
    </row>
    <row r="46" spans="1:4" x14ac:dyDescent="0.25">
      <c r="A46" s="15"/>
      <c r="B46" s="292"/>
      <c r="C46" s="296"/>
      <c r="D46" s="296"/>
    </row>
    <row r="47" spans="1:4" x14ac:dyDescent="0.25">
      <c r="A47" s="15"/>
      <c r="B47" s="292"/>
      <c r="C47" s="296"/>
      <c r="D47" s="296"/>
    </row>
    <row r="48" spans="1:4" x14ac:dyDescent="0.25">
      <c r="A48" s="15"/>
      <c r="B48" s="292"/>
      <c r="C48" s="296"/>
      <c r="D48" s="296"/>
    </row>
    <row r="49" spans="1:4" x14ac:dyDescent="0.25">
      <c r="A49" s="15"/>
      <c r="B49" s="292"/>
      <c r="C49" s="296"/>
      <c r="D49" s="296"/>
    </row>
    <row r="50" spans="1:4" x14ac:dyDescent="0.25">
      <c r="A50" s="15"/>
      <c r="B50" s="292"/>
      <c r="C50" s="296"/>
      <c r="D50" s="296"/>
    </row>
    <row r="51" spans="1:4" x14ac:dyDescent="0.25">
      <c r="A51" s="15"/>
      <c r="B51" s="292"/>
      <c r="C51" s="296"/>
      <c r="D51" s="296"/>
    </row>
    <row r="52" spans="1:4" x14ac:dyDescent="0.25">
      <c r="A52" s="15"/>
      <c r="B52" s="292"/>
      <c r="C52" s="296"/>
      <c r="D52" s="296"/>
    </row>
    <row r="53" spans="1:4" x14ac:dyDescent="0.25">
      <c r="A53" s="15"/>
      <c r="B53" s="292"/>
      <c r="C53" s="296"/>
      <c r="D53" s="296"/>
    </row>
    <row r="54" spans="1:4" x14ac:dyDescent="0.25">
      <c r="A54" s="15"/>
      <c r="B54" s="292"/>
      <c r="C54" s="296"/>
      <c r="D54" s="296"/>
    </row>
    <row r="55" spans="1:4" x14ac:dyDescent="0.25">
      <c r="A55" s="15"/>
      <c r="B55" s="292"/>
      <c r="C55" s="296"/>
      <c r="D55" s="296"/>
    </row>
    <row r="56" spans="1:4" x14ac:dyDescent="0.25">
      <c r="A56" s="15"/>
      <c r="B56" s="292"/>
      <c r="C56" s="295"/>
      <c r="D56" s="295"/>
    </row>
    <row r="57" spans="1:4" x14ac:dyDescent="0.25">
      <c r="A57" s="15"/>
      <c r="C57" s="303"/>
      <c r="D57" s="303"/>
    </row>
    <row r="58" spans="1:4" x14ac:dyDescent="0.25">
      <c r="A58" s="15"/>
      <c r="B58" s="292"/>
      <c r="C58" s="304"/>
      <c r="D58" s="304"/>
    </row>
    <row r="59" spans="1:4" x14ac:dyDescent="0.25">
      <c r="A59" s="15"/>
      <c r="C59" s="303"/>
      <c r="D59" s="303"/>
    </row>
    <row r="60" spans="1:4" x14ac:dyDescent="0.25">
      <c r="A60" s="15"/>
      <c r="B60" s="292"/>
      <c r="C60" s="304"/>
      <c r="D60" s="304"/>
    </row>
    <row r="61" spans="1:4" x14ac:dyDescent="0.25">
      <c r="A61" s="15"/>
      <c r="C61" s="303"/>
      <c r="D61" s="303"/>
    </row>
    <row r="62" spans="1:4" x14ac:dyDescent="0.25">
      <c r="A62" s="15"/>
      <c r="C62" s="303"/>
      <c r="D62" s="303"/>
    </row>
    <row r="63" spans="1:4" x14ac:dyDescent="0.25">
      <c r="A63" s="15"/>
      <c r="C63" s="303"/>
      <c r="D63" s="303"/>
    </row>
    <row r="64" spans="1:4" x14ac:dyDescent="0.25">
      <c r="A64" s="15"/>
      <c r="C64" s="303"/>
      <c r="D64" s="303"/>
    </row>
    <row r="65" spans="1:4" x14ac:dyDescent="0.25">
      <c r="A65" s="15"/>
      <c r="C65" s="303"/>
      <c r="D65" s="305"/>
    </row>
    <row r="66" spans="1:4" x14ac:dyDescent="0.25">
      <c r="A66" s="15"/>
      <c r="C66" s="303"/>
      <c r="D66" s="305"/>
    </row>
    <row r="67" spans="1:4" x14ac:dyDescent="0.25">
      <c r="C67" s="303"/>
      <c r="D67" s="305"/>
    </row>
    <row r="68" spans="1:4" x14ac:dyDescent="0.25">
      <c r="C68" s="303"/>
      <c r="D68" s="305"/>
    </row>
    <row r="69" spans="1:4" x14ac:dyDescent="0.25">
      <c r="B69" s="292"/>
      <c r="C69" s="304"/>
      <c r="D69" s="304"/>
    </row>
    <row r="70" spans="1:4" x14ac:dyDescent="0.25">
      <c r="B70" s="292"/>
      <c r="C70" s="304"/>
      <c r="D70" s="304"/>
    </row>
    <row r="71" spans="1:4" x14ac:dyDescent="0.25">
      <c r="B71" s="292"/>
      <c r="C71" s="304"/>
      <c r="D71" s="304"/>
    </row>
    <row r="72" spans="1:4" x14ac:dyDescent="0.25">
      <c r="B72" s="292"/>
      <c r="C72" s="304"/>
      <c r="D72" s="304"/>
    </row>
    <row r="73" spans="1:4" x14ac:dyDescent="0.25">
      <c r="B73" s="292"/>
      <c r="C73" s="304"/>
      <c r="D73" s="304"/>
    </row>
    <row r="74" spans="1:4" x14ac:dyDescent="0.25">
      <c r="B74" s="292"/>
      <c r="C74" s="304"/>
      <c r="D74" s="304"/>
    </row>
    <row r="75" spans="1:4" x14ac:dyDescent="0.25">
      <c r="C75" s="303"/>
      <c r="D75" s="305"/>
    </row>
    <row r="76" spans="1:4" x14ac:dyDescent="0.25">
      <c r="B76" s="292"/>
      <c r="C76" s="304"/>
      <c r="D76" s="304"/>
    </row>
    <row r="77" spans="1:4" x14ac:dyDescent="0.25">
      <c r="B77" s="292"/>
      <c r="C77" s="304"/>
      <c r="D77" s="304"/>
    </row>
    <row r="78" spans="1:4" x14ac:dyDescent="0.25">
      <c r="B78" s="115"/>
      <c r="C78" s="306"/>
      <c r="D78" s="304"/>
    </row>
    <row r="79" spans="1:4" x14ac:dyDescent="0.25">
      <c r="B79" s="115"/>
      <c r="C79" s="306"/>
      <c r="D79" s="304"/>
    </row>
    <row r="80" spans="1:4" x14ac:dyDescent="0.25">
      <c r="B80" s="115"/>
      <c r="C80" s="306"/>
      <c r="D80" s="304"/>
    </row>
    <row r="81" spans="2:4" x14ac:dyDescent="0.25">
      <c r="B81" s="115"/>
      <c r="C81" s="306"/>
      <c r="D81" s="304"/>
    </row>
    <row r="82" spans="2:4" x14ac:dyDescent="0.25">
      <c r="B82" s="115"/>
      <c r="C82" s="306"/>
      <c r="D82" s="304"/>
    </row>
    <row r="83" spans="2:4" x14ac:dyDescent="0.25">
      <c r="B83" s="115"/>
      <c r="C83" s="306"/>
      <c r="D83" s="304"/>
    </row>
    <row r="84" spans="2:4" x14ac:dyDescent="0.25">
      <c r="B84" s="115"/>
      <c r="C84" s="306"/>
      <c r="D84" s="304"/>
    </row>
    <row r="85" spans="2:4" x14ac:dyDescent="0.25">
      <c r="B85" s="115"/>
      <c r="C85" s="306"/>
      <c r="D85" s="304"/>
    </row>
    <row r="86" spans="2:4" x14ac:dyDescent="0.25">
      <c r="B86" s="115"/>
      <c r="C86" s="306"/>
      <c r="D86" s="304"/>
    </row>
    <row r="87" spans="2:4" x14ac:dyDescent="0.25">
      <c r="B87" s="115"/>
      <c r="C87" s="306"/>
      <c r="D87" s="304"/>
    </row>
    <row r="88" spans="2:4" x14ac:dyDescent="0.25">
      <c r="B88" s="115"/>
      <c r="C88" s="306"/>
      <c r="D88" s="304"/>
    </row>
    <row r="89" spans="2:4" x14ac:dyDescent="0.25">
      <c r="B89" s="115"/>
      <c r="C89" s="306"/>
      <c r="D89" s="304"/>
    </row>
    <row r="90" spans="2:4" x14ac:dyDescent="0.25">
      <c r="B90" s="115"/>
      <c r="C90" s="306"/>
      <c r="D90" s="304"/>
    </row>
    <row r="91" spans="2:4" x14ac:dyDescent="0.25">
      <c r="B91" s="115"/>
      <c r="C91" s="306"/>
      <c r="D91" s="304"/>
    </row>
    <row r="92" spans="2:4" x14ac:dyDescent="0.25">
      <c r="B92" s="115"/>
      <c r="C92" s="306"/>
      <c r="D92" s="304"/>
    </row>
    <row r="93" spans="2:4" x14ac:dyDescent="0.25">
      <c r="B93" s="115"/>
      <c r="C93" s="306"/>
      <c r="D93" s="304"/>
    </row>
    <row r="94" spans="2:4" x14ac:dyDescent="0.25">
      <c r="B94" s="115"/>
      <c r="C94" s="306"/>
      <c r="D94" s="304"/>
    </row>
    <row r="95" spans="2:4" x14ac:dyDescent="0.25">
      <c r="B95" s="115"/>
      <c r="C95" s="306"/>
      <c r="D95" s="304"/>
    </row>
    <row r="96" spans="2:4" x14ac:dyDescent="0.25">
      <c r="B96" s="115"/>
      <c r="C96" s="306"/>
      <c r="D96" s="304"/>
    </row>
    <row r="97" spans="2:4" x14ac:dyDescent="0.25">
      <c r="B97" s="115"/>
      <c r="C97" s="306"/>
      <c r="D97" s="304"/>
    </row>
    <row r="98" spans="2:4" x14ac:dyDescent="0.25">
      <c r="B98" s="115"/>
      <c r="C98" s="306"/>
      <c r="D98" s="304"/>
    </row>
    <row r="99" spans="2:4" x14ac:dyDescent="0.25">
      <c r="B99" s="115"/>
      <c r="C99" s="306"/>
      <c r="D99" s="304"/>
    </row>
    <row r="100" spans="2:4" x14ac:dyDescent="0.25">
      <c r="B100" s="115"/>
      <c r="C100" s="306"/>
      <c r="D100" s="304"/>
    </row>
    <row r="101" spans="2:4" x14ac:dyDescent="0.25">
      <c r="B101" s="115"/>
      <c r="C101" s="306"/>
      <c r="D101" s="304"/>
    </row>
    <row r="102" spans="2:4" x14ac:dyDescent="0.25">
      <c r="B102" s="115"/>
      <c r="C102" s="306"/>
      <c r="D102" s="304"/>
    </row>
    <row r="103" spans="2:4" x14ac:dyDescent="0.25">
      <c r="B103" s="115"/>
      <c r="C103" s="306"/>
      <c r="D103" s="304"/>
    </row>
    <row r="104" spans="2:4" x14ac:dyDescent="0.25">
      <c r="B104" s="115"/>
      <c r="C104" s="306"/>
      <c r="D104" s="304"/>
    </row>
    <row r="105" spans="2:4" x14ac:dyDescent="0.25">
      <c r="B105" s="115"/>
      <c r="C105" s="306"/>
      <c r="D105" s="304"/>
    </row>
    <row r="106" spans="2:4" x14ac:dyDescent="0.25">
      <c r="B106" s="115"/>
      <c r="C106" s="306"/>
      <c r="D106" s="304"/>
    </row>
    <row r="107" spans="2:4" x14ac:dyDescent="0.25">
      <c r="B107" s="115"/>
      <c r="C107" s="306"/>
      <c r="D107" s="304"/>
    </row>
    <row r="108" spans="2:4" x14ac:dyDescent="0.25">
      <c r="B108" s="115"/>
      <c r="C108" s="306"/>
      <c r="D108" s="304"/>
    </row>
    <row r="109" spans="2:4" x14ac:dyDescent="0.25">
      <c r="B109" s="115"/>
      <c r="C109" s="306"/>
      <c r="D109" s="304"/>
    </row>
    <row r="110" spans="2:4" x14ac:dyDescent="0.25">
      <c r="B110" s="115"/>
      <c r="C110" s="306"/>
      <c r="D110" s="304"/>
    </row>
    <row r="111" spans="2:4" x14ac:dyDescent="0.25">
      <c r="B111" s="115"/>
      <c r="C111" s="306"/>
      <c r="D111" s="304"/>
    </row>
    <row r="112" spans="2:4" x14ac:dyDescent="0.25">
      <c r="B112" s="115"/>
      <c r="C112" s="306"/>
      <c r="D112" s="304"/>
    </row>
    <row r="113" spans="2:4" x14ac:dyDescent="0.25">
      <c r="B113" s="115"/>
      <c r="C113" s="306"/>
      <c r="D113" s="304"/>
    </row>
    <row r="114" spans="2:4" x14ac:dyDescent="0.25">
      <c r="B114" s="115"/>
      <c r="C114" s="306"/>
      <c r="D114" s="304"/>
    </row>
    <row r="115" spans="2:4" x14ac:dyDescent="0.25">
      <c r="B115" s="115"/>
      <c r="C115" s="306"/>
      <c r="D115" s="304"/>
    </row>
    <row r="116" spans="2:4" x14ac:dyDescent="0.25">
      <c r="B116" s="115"/>
      <c r="C116" s="306"/>
      <c r="D116" s="304"/>
    </row>
    <row r="117" spans="2:4" x14ac:dyDescent="0.25">
      <c r="B117" s="115"/>
      <c r="C117" s="306"/>
      <c r="D117" s="304"/>
    </row>
    <row r="118" spans="2:4" x14ac:dyDescent="0.25">
      <c r="B118" s="115"/>
      <c r="C118" s="306"/>
      <c r="D118" s="304"/>
    </row>
    <row r="119" spans="2:4" x14ac:dyDescent="0.25">
      <c r="B119" s="115"/>
      <c r="C119" s="306"/>
      <c r="D119" s="304"/>
    </row>
    <row r="120" spans="2:4" x14ac:dyDescent="0.25">
      <c r="B120" s="115"/>
      <c r="C120" s="306"/>
      <c r="D120" s="304"/>
    </row>
    <row r="121" spans="2:4" x14ac:dyDescent="0.25">
      <c r="B121" s="115"/>
      <c r="C121" s="306"/>
      <c r="D121" s="304"/>
    </row>
    <row r="122" spans="2:4" x14ac:dyDescent="0.25">
      <c r="B122" s="115"/>
      <c r="C122" s="306"/>
      <c r="D122" s="304"/>
    </row>
    <row r="123" spans="2:4" x14ac:dyDescent="0.25">
      <c r="B123" s="115"/>
      <c r="C123" s="306"/>
      <c r="D123" s="304"/>
    </row>
    <row r="124" spans="2:4" x14ac:dyDescent="0.25">
      <c r="B124" s="115"/>
      <c r="C124" s="306"/>
      <c r="D124" s="304"/>
    </row>
    <row r="125" spans="2:4" x14ac:dyDescent="0.25">
      <c r="B125" s="115"/>
      <c r="C125" s="306"/>
      <c r="D125" s="304"/>
    </row>
    <row r="126" spans="2:4" x14ac:dyDescent="0.25">
      <c r="B126" s="115"/>
      <c r="C126" s="306"/>
      <c r="D126" s="304"/>
    </row>
    <row r="127" spans="2:4" x14ac:dyDescent="0.25">
      <c r="B127" s="115"/>
      <c r="C127" s="306"/>
      <c r="D127" s="304"/>
    </row>
    <row r="128" spans="2:4" x14ac:dyDescent="0.25">
      <c r="B128" s="115"/>
      <c r="C128" s="306"/>
      <c r="D128" s="304"/>
    </row>
    <row r="129" spans="2:4" x14ac:dyDescent="0.25">
      <c r="B129" s="115"/>
      <c r="C129" s="306"/>
      <c r="D129" s="304"/>
    </row>
    <row r="130" spans="2:4" x14ac:dyDescent="0.25">
      <c r="B130" s="115"/>
      <c r="C130" s="306"/>
      <c r="D130" s="304"/>
    </row>
    <row r="131" spans="2:4" x14ac:dyDescent="0.25">
      <c r="B131" s="115"/>
      <c r="C131" s="306"/>
      <c r="D131" s="304"/>
    </row>
    <row r="132" spans="2:4" x14ac:dyDescent="0.25">
      <c r="B132" s="115"/>
      <c r="C132" s="306"/>
      <c r="D132" s="304"/>
    </row>
    <row r="133" spans="2:4" x14ac:dyDescent="0.25">
      <c r="B133" s="115"/>
      <c r="C133" s="306"/>
      <c r="D133" s="304"/>
    </row>
    <row r="134" spans="2:4" x14ac:dyDescent="0.25">
      <c r="B134" s="115"/>
      <c r="C134" s="306"/>
      <c r="D134" s="304"/>
    </row>
    <row r="135" spans="2:4" x14ac:dyDescent="0.25">
      <c r="B135" s="115"/>
      <c r="C135" s="306"/>
      <c r="D135" s="304"/>
    </row>
    <row r="136" spans="2:4" x14ac:dyDescent="0.25">
      <c r="B136" s="115"/>
      <c r="C136" s="306"/>
      <c r="D136" s="304"/>
    </row>
    <row r="137" spans="2:4" x14ac:dyDescent="0.25">
      <c r="B137" s="115"/>
      <c r="C137" s="306"/>
      <c r="D137" s="304"/>
    </row>
    <row r="138" spans="2:4" x14ac:dyDescent="0.25">
      <c r="B138" s="115"/>
      <c r="C138" s="306"/>
      <c r="D138" s="304"/>
    </row>
    <row r="139" spans="2:4" x14ac:dyDescent="0.25">
      <c r="B139" s="115"/>
      <c r="C139" s="306"/>
      <c r="D139" s="304"/>
    </row>
    <row r="140" spans="2:4" x14ac:dyDescent="0.25">
      <c r="B140" s="115"/>
      <c r="C140" s="306"/>
      <c r="D140" s="304"/>
    </row>
    <row r="141" spans="2:4" x14ac:dyDescent="0.25">
      <c r="B141" s="115"/>
      <c r="C141" s="306"/>
      <c r="D141" s="304"/>
    </row>
    <row r="142" spans="2:4" x14ac:dyDescent="0.25">
      <c r="B142" s="115"/>
      <c r="C142" s="306"/>
      <c r="D142" s="304"/>
    </row>
    <row r="143" spans="2:4" x14ac:dyDescent="0.25">
      <c r="B143" s="115"/>
      <c r="C143" s="306"/>
      <c r="D143" s="304"/>
    </row>
    <row r="144" spans="2:4" x14ac:dyDescent="0.25">
      <c r="B144" s="115"/>
      <c r="C144" s="306"/>
      <c r="D144" s="304"/>
    </row>
    <row r="145" spans="2:4" x14ac:dyDescent="0.25">
      <c r="B145" s="115"/>
      <c r="C145" s="306"/>
      <c r="D145" s="304"/>
    </row>
    <row r="146" spans="2:4" x14ac:dyDescent="0.25">
      <c r="B146" s="115"/>
      <c r="C146" s="306"/>
      <c r="D146" s="304"/>
    </row>
    <row r="147" spans="2:4" x14ac:dyDescent="0.25">
      <c r="B147" s="115"/>
      <c r="C147" s="306"/>
      <c r="D147" s="304"/>
    </row>
    <row r="148" spans="2:4" x14ac:dyDescent="0.25">
      <c r="B148" s="115"/>
      <c r="C148" s="306"/>
      <c r="D148" s="304"/>
    </row>
    <row r="149" spans="2:4" x14ac:dyDescent="0.25">
      <c r="B149" s="115"/>
      <c r="C149" s="306"/>
      <c r="D149" s="304"/>
    </row>
    <row r="150" spans="2:4" x14ac:dyDescent="0.25">
      <c r="B150" s="115"/>
      <c r="C150" s="306"/>
      <c r="D150" s="304"/>
    </row>
    <row r="151" spans="2:4" x14ac:dyDescent="0.25">
      <c r="B151" s="115"/>
      <c r="C151" s="306"/>
      <c r="D151" s="304"/>
    </row>
    <row r="152" spans="2:4" x14ac:dyDescent="0.25">
      <c r="B152" s="115"/>
      <c r="C152" s="306"/>
      <c r="D152" s="304"/>
    </row>
    <row r="153" spans="2:4" x14ac:dyDescent="0.25">
      <c r="B153" s="115"/>
      <c r="C153" s="306"/>
      <c r="D153" s="304"/>
    </row>
    <row r="154" spans="2:4" x14ac:dyDescent="0.25">
      <c r="B154" s="115"/>
      <c r="C154" s="306"/>
      <c r="D154" s="304"/>
    </row>
    <row r="155" spans="2:4" x14ac:dyDescent="0.25">
      <c r="B155" s="115"/>
      <c r="C155" s="306"/>
      <c r="D155" s="304"/>
    </row>
    <row r="156" spans="2:4" x14ac:dyDescent="0.25">
      <c r="B156" s="115"/>
      <c r="C156" s="306"/>
      <c r="D156" s="304"/>
    </row>
    <row r="157" spans="2:4" x14ac:dyDescent="0.25">
      <c r="B157" s="115"/>
      <c r="C157" s="306"/>
      <c r="D157" s="304"/>
    </row>
    <row r="158" spans="2:4" x14ac:dyDescent="0.25">
      <c r="B158" s="115"/>
      <c r="C158" s="306"/>
      <c r="D158" s="304"/>
    </row>
    <row r="159" spans="2:4" x14ac:dyDescent="0.25">
      <c r="B159" s="115"/>
      <c r="C159" s="306"/>
      <c r="D159" s="304"/>
    </row>
    <row r="160" spans="2:4" x14ac:dyDescent="0.25">
      <c r="B160" s="115"/>
      <c r="C160" s="306"/>
      <c r="D160" s="304"/>
    </row>
    <row r="161" spans="2:4" x14ac:dyDescent="0.25">
      <c r="B161" s="115"/>
      <c r="C161" s="306"/>
      <c r="D161" s="304"/>
    </row>
    <row r="162" spans="2:4" x14ac:dyDescent="0.25">
      <c r="B162" s="115"/>
      <c r="C162" s="306"/>
      <c r="D162" s="304"/>
    </row>
    <row r="163" spans="2:4" x14ac:dyDescent="0.25">
      <c r="B163" s="115"/>
      <c r="C163" s="306"/>
      <c r="D163" s="304"/>
    </row>
    <row r="164" spans="2:4" x14ac:dyDescent="0.25">
      <c r="B164" s="115"/>
      <c r="C164" s="306"/>
      <c r="D164" s="304"/>
    </row>
    <row r="165" spans="2:4" x14ac:dyDescent="0.25">
      <c r="B165" s="115"/>
      <c r="C165" s="306"/>
      <c r="D165" s="304"/>
    </row>
    <row r="166" spans="2:4" x14ac:dyDescent="0.25">
      <c r="B166" s="115"/>
      <c r="C166" s="306"/>
      <c r="D166" s="304"/>
    </row>
    <row r="167" spans="2:4" x14ac:dyDescent="0.25">
      <c r="B167" s="115"/>
      <c r="C167" s="306"/>
      <c r="D167" s="304"/>
    </row>
    <row r="168" spans="2:4" x14ac:dyDescent="0.25">
      <c r="B168" s="115"/>
      <c r="C168" s="306"/>
      <c r="D168" s="304"/>
    </row>
    <row r="169" spans="2:4" x14ac:dyDescent="0.25">
      <c r="B169" s="115"/>
      <c r="C169" s="306"/>
      <c r="D169" s="304"/>
    </row>
    <row r="170" spans="2:4" x14ac:dyDescent="0.25">
      <c r="B170" s="115"/>
      <c r="C170" s="306"/>
      <c r="D170" s="304"/>
    </row>
    <row r="171" spans="2:4" x14ac:dyDescent="0.25">
      <c r="B171" s="115"/>
      <c r="C171" s="306"/>
      <c r="D171" s="304"/>
    </row>
    <row r="172" spans="2:4" x14ac:dyDescent="0.25">
      <c r="B172" s="115"/>
      <c r="C172" s="306"/>
      <c r="D172" s="304"/>
    </row>
    <row r="173" spans="2:4" x14ac:dyDescent="0.25">
      <c r="B173" s="115"/>
      <c r="C173" s="152"/>
      <c r="D173" s="153"/>
    </row>
    <row r="174" spans="2:4" s="56" customFormat="1" x14ac:dyDescent="0.25">
      <c r="B174" s="113"/>
      <c r="C174" s="113"/>
      <c r="D174" s="114"/>
    </row>
  </sheetData>
  <sheetProtection insertRows="0"/>
  <protectedRanges>
    <protectedRange sqref="B76:XFD173 B69:XFD74 B58:XFD58 B60:XFD60 C5:XFD15 B16:XFD56" name="InvoiceLedger"/>
  </protectedRanges>
  <autoFilter ref="B4:D96" xr:uid="{00000000-0009-0000-0000-000003000000}"/>
  <pageMargins left="0.7" right="0.7" top="0.75" bottom="0.75" header="0.3" footer="0.3"/>
  <pageSetup scale="8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6"/>
  <sheetViews>
    <sheetView workbookViewId="0">
      <selection activeCell="G32" sqref="G32"/>
    </sheetView>
  </sheetViews>
  <sheetFormatPr defaultRowHeight="12.75" x14ac:dyDescent="0.2"/>
  <cols>
    <col min="1" max="1" width="32.7109375" style="353" customWidth="1"/>
    <col min="2" max="2" width="16.28515625" style="353" customWidth="1"/>
    <col min="3" max="3" width="15.7109375" style="353" customWidth="1"/>
    <col min="4" max="4" width="17.28515625" style="353" customWidth="1"/>
    <col min="5" max="5" width="14.5703125" style="353" customWidth="1"/>
    <col min="6" max="252" width="8.85546875" style="353"/>
    <col min="253" max="253" width="32.7109375" style="353" customWidth="1"/>
    <col min="254" max="254" width="16.28515625" style="353" customWidth="1"/>
    <col min="255" max="255" width="15.7109375" style="353" customWidth="1"/>
    <col min="256" max="256" width="17.28515625" style="353" customWidth="1"/>
    <col min="257" max="257" width="10.28515625" style="353" customWidth="1"/>
    <col min="258" max="508" width="8.85546875" style="353"/>
    <col min="509" max="509" width="32.7109375" style="353" customWidth="1"/>
    <col min="510" max="510" width="16.28515625" style="353" customWidth="1"/>
    <col min="511" max="511" width="15.7109375" style="353" customWidth="1"/>
    <col min="512" max="512" width="17.28515625" style="353" customWidth="1"/>
    <col min="513" max="513" width="10.28515625" style="353" customWidth="1"/>
    <col min="514" max="764" width="8.85546875" style="353"/>
    <col min="765" max="765" width="32.7109375" style="353" customWidth="1"/>
    <col min="766" max="766" width="16.28515625" style="353" customWidth="1"/>
    <col min="767" max="767" width="15.7109375" style="353" customWidth="1"/>
    <col min="768" max="768" width="17.28515625" style="353" customWidth="1"/>
    <col min="769" max="769" width="10.28515625" style="353" customWidth="1"/>
    <col min="770" max="1020" width="8.85546875" style="353"/>
    <col min="1021" max="1021" width="32.7109375" style="353" customWidth="1"/>
    <col min="1022" max="1022" width="16.28515625" style="353" customWidth="1"/>
    <col min="1023" max="1023" width="15.7109375" style="353" customWidth="1"/>
    <col min="1024" max="1024" width="17.28515625" style="353" customWidth="1"/>
    <col min="1025" max="1025" width="10.28515625" style="353" customWidth="1"/>
    <col min="1026" max="1276" width="8.85546875" style="353"/>
    <col min="1277" max="1277" width="32.7109375" style="353" customWidth="1"/>
    <col min="1278" max="1278" width="16.28515625" style="353" customWidth="1"/>
    <col min="1279" max="1279" width="15.7109375" style="353" customWidth="1"/>
    <col min="1280" max="1280" width="17.28515625" style="353" customWidth="1"/>
    <col min="1281" max="1281" width="10.28515625" style="353" customWidth="1"/>
    <col min="1282" max="1532" width="8.85546875" style="353"/>
    <col min="1533" max="1533" width="32.7109375" style="353" customWidth="1"/>
    <col min="1534" max="1534" width="16.28515625" style="353" customWidth="1"/>
    <col min="1535" max="1535" width="15.7109375" style="353" customWidth="1"/>
    <col min="1536" max="1536" width="17.28515625" style="353" customWidth="1"/>
    <col min="1537" max="1537" width="10.28515625" style="353" customWidth="1"/>
    <col min="1538" max="1788" width="8.85546875" style="353"/>
    <col min="1789" max="1789" width="32.7109375" style="353" customWidth="1"/>
    <col min="1790" max="1790" width="16.28515625" style="353" customWidth="1"/>
    <col min="1791" max="1791" width="15.7109375" style="353" customWidth="1"/>
    <col min="1792" max="1792" width="17.28515625" style="353" customWidth="1"/>
    <col min="1793" max="1793" width="10.28515625" style="353" customWidth="1"/>
    <col min="1794" max="2044" width="8.85546875" style="353"/>
    <col min="2045" max="2045" width="32.7109375" style="353" customWidth="1"/>
    <col min="2046" max="2046" width="16.28515625" style="353" customWidth="1"/>
    <col min="2047" max="2047" width="15.7109375" style="353" customWidth="1"/>
    <col min="2048" max="2048" width="17.28515625" style="353" customWidth="1"/>
    <col min="2049" max="2049" width="10.28515625" style="353" customWidth="1"/>
    <col min="2050" max="2300" width="8.85546875" style="353"/>
    <col min="2301" max="2301" width="32.7109375" style="353" customWidth="1"/>
    <col min="2302" max="2302" width="16.28515625" style="353" customWidth="1"/>
    <col min="2303" max="2303" width="15.7109375" style="353" customWidth="1"/>
    <col min="2304" max="2304" width="17.28515625" style="353" customWidth="1"/>
    <col min="2305" max="2305" width="10.28515625" style="353" customWidth="1"/>
    <col min="2306" max="2556" width="8.85546875" style="353"/>
    <col min="2557" max="2557" width="32.7109375" style="353" customWidth="1"/>
    <col min="2558" max="2558" width="16.28515625" style="353" customWidth="1"/>
    <col min="2559" max="2559" width="15.7109375" style="353" customWidth="1"/>
    <col min="2560" max="2560" width="17.28515625" style="353" customWidth="1"/>
    <col min="2561" max="2561" width="10.28515625" style="353" customWidth="1"/>
    <col min="2562" max="2812" width="8.85546875" style="353"/>
    <col min="2813" max="2813" width="32.7109375" style="353" customWidth="1"/>
    <col min="2814" max="2814" width="16.28515625" style="353" customWidth="1"/>
    <col min="2815" max="2815" width="15.7109375" style="353" customWidth="1"/>
    <col min="2816" max="2816" width="17.28515625" style="353" customWidth="1"/>
    <col min="2817" max="2817" width="10.28515625" style="353" customWidth="1"/>
    <col min="2818" max="3068" width="8.85546875" style="353"/>
    <col min="3069" max="3069" width="32.7109375" style="353" customWidth="1"/>
    <col min="3070" max="3070" width="16.28515625" style="353" customWidth="1"/>
    <col min="3071" max="3071" width="15.7109375" style="353" customWidth="1"/>
    <col min="3072" max="3072" width="17.28515625" style="353" customWidth="1"/>
    <col min="3073" max="3073" width="10.28515625" style="353" customWidth="1"/>
    <col min="3074" max="3324" width="8.85546875" style="353"/>
    <col min="3325" max="3325" width="32.7109375" style="353" customWidth="1"/>
    <col min="3326" max="3326" width="16.28515625" style="353" customWidth="1"/>
    <col min="3327" max="3327" width="15.7109375" style="353" customWidth="1"/>
    <col min="3328" max="3328" width="17.28515625" style="353" customWidth="1"/>
    <col min="3329" max="3329" width="10.28515625" style="353" customWidth="1"/>
    <col min="3330" max="3580" width="8.85546875" style="353"/>
    <col min="3581" max="3581" width="32.7109375" style="353" customWidth="1"/>
    <col min="3582" max="3582" width="16.28515625" style="353" customWidth="1"/>
    <col min="3583" max="3583" width="15.7109375" style="353" customWidth="1"/>
    <col min="3584" max="3584" width="17.28515625" style="353" customWidth="1"/>
    <col min="3585" max="3585" width="10.28515625" style="353" customWidth="1"/>
    <col min="3586" max="3836" width="8.85546875" style="353"/>
    <col min="3837" max="3837" width="32.7109375" style="353" customWidth="1"/>
    <col min="3838" max="3838" width="16.28515625" style="353" customWidth="1"/>
    <col min="3839" max="3839" width="15.7109375" style="353" customWidth="1"/>
    <col min="3840" max="3840" width="17.28515625" style="353" customWidth="1"/>
    <col min="3841" max="3841" width="10.28515625" style="353" customWidth="1"/>
    <col min="3842" max="4092" width="8.85546875" style="353"/>
    <col min="4093" max="4093" width="32.7109375" style="353" customWidth="1"/>
    <col min="4094" max="4094" width="16.28515625" style="353" customWidth="1"/>
    <col min="4095" max="4095" width="15.7109375" style="353" customWidth="1"/>
    <col min="4096" max="4096" width="17.28515625" style="353" customWidth="1"/>
    <col min="4097" max="4097" width="10.28515625" style="353" customWidth="1"/>
    <col min="4098" max="4348" width="8.85546875" style="353"/>
    <col min="4349" max="4349" width="32.7109375" style="353" customWidth="1"/>
    <col min="4350" max="4350" width="16.28515625" style="353" customWidth="1"/>
    <col min="4351" max="4351" width="15.7109375" style="353" customWidth="1"/>
    <col min="4352" max="4352" width="17.28515625" style="353" customWidth="1"/>
    <col min="4353" max="4353" width="10.28515625" style="353" customWidth="1"/>
    <col min="4354" max="4604" width="8.85546875" style="353"/>
    <col min="4605" max="4605" width="32.7109375" style="353" customWidth="1"/>
    <col min="4606" max="4606" width="16.28515625" style="353" customWidth="1"/>
    <col min="4607" max="4607" width="15.7109375" style="353" customWidth="1"/>
    <col min="4608" max="4608" width="17.28515625" style="353" customWidth="1"/>
    <col min="4609" max="4609" width="10.28515625" style="353" customWidth="1"/>
    <col min="4610" max="4860" width="8.85546875" style="353"/>
    <col min="4861" max="4861" width="32.7109375" style="353" customWidth="1"/>
    <col min="4862" max="4862" width="16.28515625" style="353" customWidth="1"/>
    <col min="4863" max="4863" width="15.7109375" style="353" customWidth="1"/>
    <col min="4864" max="4864" width="17.28515625" style="353" customWidth="1"/>
    <col min="4865" max="4865" width="10.28515625" style="353" customWidth="1"/>
    <col min="4866" max="5116" width="8.85546875" style="353"/>
    <col min="5117" max="5117" width="32.7109375" style="353" customWidth="1"/>
    <col min="5118" max="5118" width="16.28515625" style="353" customWidth="1"/>
    <col min="5119" max="5119" width="15.7109375" style="353" customWidth="1"/>
    <col min="5120" max="5120" width="17.28515625" style="353" customWidth="1"/>
    <col min="5121" max="5121" width="10.28515625" style="353" customWidth="1"/>
    <col min="5122" max="5372" width="8.85546875" style="353"/>
    <col min="5373" max="5373" width="32.7109375" style="353" customWidth="1"/>
    <col min="5374" max="5374" width="16.28515625" style="353" customWidth="1"/>
    <col min="5375" max="5375" width="15.7109375" style="353" customWidth="1"/>
    <col min="5376" max="5376" width="17.28515625" style="353" customWidth="1"/>
    <col min="5377" max="5377" width="10.28515625" style="353" customWidth="1"/>
    <col min="5378" max="5628" width="8.85546875" style="353"/>
    <col min="5629" max="5629" width="32.7109375" style="353" customWidth="1"/>
    <col min="5630" max="5630" width="16.28515625" style="353" customWidth="1"/>
    <col min="5631" max="5631" width="15.7109375" style="353" customWidth="1"/>
    <col min="5632" max="5632" width="17.28515625" style="353" customWidth="1"/>
    <col min="5633" max="5633" width="10.28515625" style="353" customWidth="1"/>
    <col min="5634" max="5884" width="8.85546875" style="353"/>
    <col min="5885" max="5885" width="32.7109375" style="353" customWidth="1"/>
    <col min="5886" max="5886" width="16.28515625" style="353" customWidth="1"/>
    <col min="5887" max="5887" width="15.7109375" style="353" customWidth="1"/>
    <col min="5888" max="5888" width="17.28515625" style="353" customWidth="1"/>
    <col min="5889" max="5889" width="10.28515625" style="353" customWidth="1"/>
    <col min="5890" max="6140" width="8.85546875" style="353"/>
    <col min="6141" max="6141" width="32.7109375" style="353" customWidth="1"/>
    <col min="6142" max="6142" width="16.28515625" style="353" customWidth="1"/>
    <col min="6143" max="6143" width="15.7109375" style="353" customWidth="1"/>
    <col min="6144" max="6144" width="17.28515625" style="353" customWidth="1"/>
    <col min="6145" max="6145" width="10.28515625" style="353" customWidth="1"/>
    <col min="6146" max="6396" width="8.85546875" style="353"/>
    <col min="6397" max="6397" width="32.7109375" style="353" customWidth="1"/>
    <col min="6398" max="6398" width="16.28515625" style="353" customWidth="1"/>
    <col min="6399" max="6399" width="15.7109375" style="353" customWidth="1"/>
    <col min="6400" max="6400" width="17.28515625" style="353" customWidth="1"/>
    <col min="6401" max="6401" width="10.28515625" style="353" customWidth="1"/>
    <col min="6402" max="6652" width="8.85546875" style="353"/>
    <col min="6653" max="6653" width="32.7109375" style="353" customWidth="1"/>
    <col min="6654" max="6654" width="16.28515625" style="353" customWidth="1"/>
    <col min="6655" max="6655" width="15.7109375" style="353" customWidth="1"/>
    <col min="6656" max="6656" width="17.28515625" style="353" customWidth="1"/>
    <col min="6657" max="6657" width="10.28515625" style="353" customWidth="1"/>
    <col min="6658" max="6908" width="8.85546875" style="353"/>
    <col min="6909" max="6909" width="32.7109375" style="353" customWidth="1"/>
    <col min="6910" max="6910" width="16.28515625" style="353" customWidth="1"/>
    <col min="6911" max="6911" width="15.7109375" style="353" customWidth="1"/>
    <col min="6912" max="6912" width="17.28515625" style="353" customWidth="1"/>
    <col min="6913" max="6913" width="10.28515625" style="353" customWidth="1"/>
    <col min="6914" max="7164" width="8.85546875" style="353"/>
    <col min="7165" max="7165" width="32.7109375" style="353" customWidth="1"/>
    <col min="7166" max="7166" width="16.28515625" style="353" customWidth="1"/>
    <col min="7167" max="7167" width="15.7109375" style="353" customWidth="1"/>
    <col min="7168" max="7168" width="17.28515625" style="353" customWidth="1"/>
    <col min="7169" max="7169" width="10.28515625" style="353" customWidth="1"/>
    <col min="7170" max="7420" width="8.85546875" style="353"/>
    <col min="7421" max="7421" width="32.7109375" style="353" customWidth="1"/>
    <col min="7422" max="7422" width="16.28515625" style="353" customWidth="1"/>
    <col min="7423" max="7423" width="15.7109375" style="353" customWidth="1"/>
    <col min="7424" max="7424" width="17.28515625" style="353" customWidth="1"/>
    <col min="7425" max="7425" width="10.28515625" style="353" customWidth="1"/>
    <col min="7426" max="7676" width="8.85546875" style="353"/>
    <col min="7677" max="7677" width="32.7109375" style="353" customWidth="1"/>
    <col min="7678" max="7678" width="16.28515625" style="353" customWidth="1"/>
    <col min="7679" max="7679" width="15.7109375" style="353" customWidth="1"/>
    <col min="7680" max="7680" width="17.28515625" style="353" customWidth="1"/>
    <col min="7681" max="7681" width="10.28515625" style="353" customWidth="1"/>
    <col min="7682" max="7932" width="8.85546875" style="353"/>
    <col min="7933" max="7933" width="32.7109375" style="353" customWidth="1"/>
    <col min="7934" max="7934" width="16.28515625" style="353" customWidth="1"/>
    <col min="7935" max="7935" width="15.7109375" style="353" customWidth="1"/>
    <col min="7936" max="7936" width="17.28515625" style="353" customWidth="1"/>
    <col min="7937" max="7937" width="10.28515625" style="353" customWidth="1"/>
    <col min="7938" max="8188" width="8.85546875" style="353"/>
    <col min="8189" max="8189" width="32.7109375" style="353" customWidth="1"/>
    <col min="8190" max="8190" width="16.28515625" style="353" customWidth="1"/>
    <col min="8191" max="8191" width="15.7109375" style="353" customWidth="1"/>
    <col min="8192" max="8192" width="17.28515625" style="353" customWidth="1"/>
    <col min="8193" max="8193" width="10.28515625" style="353" customWidth="1"/>
    <col min="8194" max="8444" width="8.85546875" style="353"/>
    <col min="8445" max="8445" width="32.7109375" style="353" customWidth="1"/>
    <col min="8446" max="8446" width="16.28515625" style="353" customWidth="1"/>
    <col min="8447" max="8447" width="15.7109375" style="353" customWidth="1"/>
    <col min="8448" max="8448" width="17.28515625" style="353" customWidth="1"/>
    <col min="8449" max="8449" width="10.28515625" style="353" customWidth="1"/>
    <col min="8450" max="8700" width="8.85546875" style="353"/>
    <col min="8701" max="8701" width="32.7109375" style="353" customWidth="1"/>
    <col min="8702" max="8702" width="16.28515625" style="353" customWidth="1"/>
    <col min="8703" max="8703" width="15.7109375" style="353" customWidth="1"/>
    <col min="8704" max="8704" width="17.28515625" style="353" customWidth="1"/>
    <col min="8705" max="8705" width="10.28515625" style="353" customWidth="1"/>
    <col min="8706" max="8956" width="8.85546875" style="353"/>
    <col min="8957" max="8957" width="32.7109375" style="353" customWidth="1"/>
    <col min="8958" max="8958" width="16.28515625" style="353" customWidth="1"/>
    <col min="8959" max="8959" width="15.7109375" style="353" customWidth="1"/>
    <col min="8960" max="8960" width="17.28515625" style="353" customWidth="1"/>
    <col min="8961" max="8961" width="10.28515625" style="353" customWidth="1"/>
    <col min="8962" max="9212" width="8.85546875" style="353"/>
    <col min="9213" max="9213" width="32.7109375" style="353" customWidth="1"/>
    <col min="9214" max="9214" width="16.28515625" style="353" customWidth="1"/>
    <col min="9215" max="9215" width="15.7109375" style="353" customWidth="1"/>
    <col min="9216" max="9216" width="17.28515625" style="353" customWidth="1"/>
    <col min="9217" max="9217" width="10.28515625" style="353" customWidth="1"/>
    <col min="9218" max="9468" width="8.85546875" style="353"/>
    <col min="9469" max="9469" width="32.7109375" style="353" customWidth="1"/>
    <col min="9470" max="9470" width="16.28515625" style="353" customWidth="1"/>
    <col min="9471" max="9471" width="15.7109375" style="353" customWidth="1"/>
    <col min="9472" max="9472" width="17.28515625" style="353" customWidth="1"/>
    <col min="9473" max="9473" width="10.28515625" style="353" customWidth="1"/>
    <col min="9474" max="9724" width="8.85546875" style="353"/>
    <col min="9725" max="9725" width="32.7109375" style="353" customWidth="1"/>
    <col min="9726" max="9726" width="16.28515625" style="353" customWidth="1"/>
    <col min="9727" max="9727" width="15.7109375" style="353" customWidth="1"/>
    <col min="9728" max="9728" width="17.28515625" style="353" customWidth="1"/>
    <col min="9729" max="9729" width="10.28515625" style="353" customWidth="1"/>
    <col min="9730" max="9980" width="8.85546875" style="353"/>
    <col min="9981" max="9981" width="32.7109375" style="353" customWidth="1"/>
    <col min="9982" max="9982" width="16.28515625" style="353" customWidth="1"/>
    <col min="9983" max="9983" width="15.7109375" style="353" customWidth="1"/>
    <col min="9984" max="9984" width="17.28515625" style="353" customWidth="1"/>
    <col min="9985" max="9985" width="10.28515625" style="353" customWidth="1"/>
    <col min="9986" max="10236" width="8.85546875" style="353"/>
    <col min="10237" max="10237" width="32.7109375" style="353" customWidth="1"/>
    <col min="10238" max="10238" width="16.28515625" style="353" customWidth="1"/>
    <col min="10239" max="10239" width="15.7109375" style="353" customWidth="1"/>
    <col min="10240" max="10240" width="17.28515625" style="353" customWidth="1"/>
    <col min="10241" max="10241" width="10.28515625" style="353" customWidth="1"/>
    <col min="10242" max="10492" width="8.85546875" style="353"/>
    <col min="10493" max="10493" width="32.7109375" style="353" customWidth="1"/>
    <col min="10494" max="10494" width="16.28515625" style="353" customWidth="1"/>
    <col min="10495" max="10495" width="15.7109375" style="353" customWidth="1"/>
    <col min="10496" max="10496" width="17.28515625" style="353" customWidth="1"/>
    <col min="10497" max="10497" width="10.28515625" style="353" customWidth="1"/>
    <col min="10498" max="10748" width="8.85546875" style="353"/>
    <col min="10749" max="10749" width="32.7109375" style="353" customWidth="1"/>
    <col min="10750" max="10750" width="16.28515625" style="353" customWidth="1"/>
    <col min="10751" max="10751" width="15.7109375" style="353" customWidth="1"/>
    <col min="10752" max="10752" width="17.28515625" style="353" customWidth="1"/>
    <col min="10753" max="10753" width="10.28515625" style="353" customWidth="1"/>
    <col min="10754" max="11004" width="8.85546875" style="353"/>
    <col min="11005" max="11005" width="32.7109375" style="353" customWidth="1"/>
    <col min="11006" max="11006" width="16.28515625" style="353" customWidth="1"/>
    <col min="11007" max="11007" width="15.7109375" style="353" customWidth="1"/>
    <col min="11008" max="11008" width="17.28515625" style="353" customWidth="1"/>
    <col min="11009" max="11009" width="10.28515625" style="353" customWidth="1"/>
    <col min="11010" max="11260" width="8.85546875" style="353"/>
    <col min="11261" max="11261" width="32.7109375" style="353" customWidth="1"/>
    <col min="11262" max="11262" width="16.28515625" style="353" customWidth="1"/>
    <col min="11263" max="11263" width="15.7109375" style="353" customWidth="1"/>
    <col min="11264" max="11264" width="17.28515625" style="353" customWidth="1"/>
    <col min="11265" max="11265" width="10.28515625" style="353" customWidth="1"/>
    <col min="11266" max="11516" width="8.85546875" style="353"/>
    <col min="11517" max="11517" width="32.7109375" style="353" customWidth="1"/>
    <col min="11518" max="11518" width="16.28515625" style="353" customWidth="1"/>
    <col min="11519" max="11519" width="15.7109375" style="353" customWidth="1"/>
    <col min="11520" max="11520" width="17.28515625" style="353" customWidth="1"/>
    <col min="11521" max="11521" width="10.28515625" style="353" customWidth="1"/>
    <col min="11522" max="11772" width="8.85546875" style="353"/>
    <col min="11773" max="11773" width="32.7109375" style="353" customWidth="1"/>
    <col min="11774" max="11774" width="16.28515625" style="353" customWidth="1"/>
    <col min="11775" max="11775" width="15.7109375" style="353" customWidth="1"/>
    <col min="11776" max="11776" width="17.28515625" style="353" customWidth="1"/>
    <col min="11777" max="11777" width="10.28515625" style="353" customWidth="1"/>
    <col min="11778" max="12028" width="8.85546875" style="353"/>
    <col min="12029" max="12029" width="32.7109375" style="353" customWidth="1"/>
    <col min="12030" max="12030" width="16.28515625" style="353" customWidth="1"/>
    <col min="12031" max="12031" width="15.7109375" style="353" customWidth="1"/>
    <col min="12032" max="12032" width="17.28515625" style="353" customWidth="1"/>
    <col min="12033" max="12033" width="10.28515625" style="353" customWidth="1"/>
    <col min="12034" max="12284" width="8.85546875" style="353"/>
    <col min="12285" max="12285" width="32.7109375" style="353" customWidth="1"/>
    <col min="12286" max="12286" width="16.28515625" style="353" customWidth="1"/>
    <col min="12287" max="12287" width="15.7109375" style="353" customWidth="1"/>
    <col min="12288" max="12288" width="17.28515625" style="353" customWidth="1"/>
    <col min="12289" max="12289" width="10.28515625" style="353" customWidth="1"/>
    <col min="12290" max="12540" width="8.85546875" style="353"/>
    <col min="12541" max="12541" width="32.7109375" style="353" customWidth="1"/>
    <col min="12542" max="12542" width="16.28515625" style="353" customWidth="1"/>
    <col min="12543" max="12543" width="15.7109375" style="353" customWidth="1"/>
    <col min="12544" max="12544" width="17.28515625" style="353" customWidth="1"/>
    <col min="12545" max="12545" width="10.28515625" style="353" customWidth="1"/>
    <col min="12546" max="12796" width="8.85546875" style="353"/>
    <col min="12797" max="12797" width="32.7109375" style="353" customWidth="1"/>
    <col min="12798" max="12798" width="16.28515625" style="353" customWidth="1"/>
    <col min="12799" max="12799" width="15.7109375" style="353" customWidth="1"/>
    <col min="12800" max="12800" width="17.28515625" style="353" customWidth="1"/>
    <col min="12801" max="12801" width="10.28515625" style="353" customWidth="1"/>
    <col min="12802" max="13052" width="8.85546875" style="353"/>
    <col min="13053" max="13053" width="32.7109375" style="353" customWidth="1"/>
    <col min="13054" max="13054" width="16.28515625" style="353" customWidth="1"/>
    <col min="13055" max="13055" width="15.7109375" style="353" customWidth="1"/>
    <col min="13056" max="13056" width="17.28515625" style="353" customWidth="1"/>
    <col min="13057" max="13057" width="10.28515625" style="353" customWidth="1"/>
    <col min="13058" max="13308" width="8.85546875" style="353"/>
    <col min="13309" max="13309" width="32.7109375" style="353" customWidth="1"/>
    <col min="13310" max="13310" width="16.28515625" style="353" customWidth="1"/>
    <col min="13311" max="13311" width="15.7109375" style="353" customWidth="1"/>
    <col min="13312" max="13312" width="17.28515625" style="353" customWidth="1"/>
    <col min="13313" max="13313" width="10.28515625" style="353" customWidth="1"/>
    <col min="13314" max="13564" width="8.85546875" style="353"/>
    <col min="13565" max="13565" width="32.7109375" style="353" customWidth="1"/>
    <col min="13566" max="13566" width="16.28515625" style="353" customWidth="1"/>
    <col min="13567" max="13567" width="15.7109375" style="353" customWidth="1"/>
    <col min="13568" max="13568" width="17.28515625" style="353" customWidth="1"/>
    <col min="13569" max="13569" width="10.28515625" style="353" customWidth="1"/>
    <col min="13570" max="13820" width="8.85546875" style="353"/>
    <col min="13821" max="13821" width="32.7109375" style="353" customWidth="1"/>
    <col min="13822" max="13822" width="16.28515625" style="353" customWidth="1"/>
    <col min="13823" max="13823" width="15.7109375" style="353" customWidth="1"/>
    <col min="13824" max="13824" width="17.28515625" style="353" customWidth="1"/>
    <col min="13825" max="13825" width="10.28515625" style="353" customWidth="1"/>
    <col min="13826" max="14076" width="8.85546875" style="353"/>
    <col min="14077" max="14077" width="32.7109375" style="353" customWidth="1"/>
    <col min="14078" max="14078" width="16.28515625" style="353" customWidth="1"/>
    <col min="14079" max="14079" width="15.7109375" style="353" customWidth="1"/>
    <col min="14080" max="14080" width="17.28515625" style="353" customWidth="1"/>
    <col min="14081" max="14081" width="10.28515625" style="353" customWidth="1"/>
    <col min="14082" max="14332" width="8.85546875" style="353"/>
    <col min="14333" max="14333" width="32.7109375" style="353" customWidth="1"/>
    <col min="14334" max="14334" width="16.28515625" style="353" customWidth="1"/>
    <col min="14335" max="14335" width="15.7109375" style="353" customWidth="1"/>
    <col min="14336" max="14336" width="17.28515625" style="353" customWidth="1"/>
    <col min="14337" max="14337" width="10.28515625" style="353" customWidth="1"/>
    <col min="14338" max="14588" width="8.85546875" style="353"/>
    <col min="14589" max="14589" width="32.7109375" style="353" customWidth="1"/>
    <col min="14590" max="14590" width="16.28515625" style="353" customWidth="1"/>
    <col min="14591" max="14591" width="15.7109375" style="353" customWidth="1"/>
    <col min="14592" max="14592" width="17.28515625" style="353" customWidth="1"/>
    <col min="14593" max="14593" width="10.28515625" style="353" customWidth="1"/>
    <col min="14594" max="14844" width="8.85546875" style="353"/>
    <col min="14845" max="14845" width="32.7109375" style="353" customWidth="1"/>
    <col min="14846" max="14846" width="16.28515625" style="353" customWidth="1"/>
    <col min="14847" max="14847" width="15.7109375" style="353" customWidth="1"/>
    <col min="14848" max="14848" width="17.28515625" style="353" customWidth="1"/>
    <col min="14849" max="14849" width="10.28515625" style="353" customWidth="1"/>
    <col min="14850" max="15100" width="8.85546875" style="353"/>
    <col min="15101" max="15101" width="32.7109375" style="353" customWidth="1"/>
    <col min="15102" max="15102" width="16.28515625" style="353" customWidth="1"/>
    <col min="15103" max="15103" width="15.7109375" style="353" customWidth="1"/>
    <col min="15104" max="15104" width="17.28515625" style="353" customWidth="1"/>
    <col min="15105" max="15105" width="10.28515625" style="353" customWidth="1"/>
    <col min="15106" max="15356" width="8.85546875" style="353"/>
    <col min="15357" max="15357" width="32.7109375" style="353" customWidth="1"/>
    <col min="15358" max="15358" width="16.28515625" style="353" customWidth="1"/>
    <col min="15359" max="15359" width="15.7109375" style="353" customWidth="1"/>
    <col min="15360" max="15360" width="17.28515625" style="353" customWidth="1"/>
    <col min="15361" max="15361" width="10.28515625" style="353" customWidth="1"/>
    <col min="15362" max="15612" width="8.85546875" style="353"/>
    <col min="15613" max="15613" width="32.7109375" style="353" customWidth="1"/>
    <col min="15614" max="15614" width="16.28515625" style="353" customWidth="1"/>
    <col min="15615" max="15615" width="15.7109375" style="353" customWidth="1"/>
    <col min="15616" max="15616" width="17.28515625" style="353" customWidth="1"/>
    <col min="15617" max="15617" width="10.28515625" style="353" customWidth="1"/>
    <col min="15618" max="15868" width="8.85546875" style="353"/>
    <col min="15869" max="15869" width="32.7109375" style="353" customWidth="1"/>
    <col min="15870" max="15870" width="16.28515625" style="353" customWidth="1"/>
    <col min="15871" max="15871" width="15.7109375" style="353" customWidth="1"/>
    <col min="15872" max="15872" width="17.28515625" style="353" customWidth="1"/>
    <col min="15873" max="15873" width="10.28515625" style="353" customWidth="1"/>
    <col min="15874" max="16124" width="8.85546875" style="353"/>
    <col min="16125" max="16125" width="32.7109375" style="353" customWidth="1"/>
    <col min="16126" max="16126" width="16.28515625" style="353" customWidth="1"/>
    <col min="16127" max="16127" width="15.7109375" style="353" customWidth="1"/>
    <col min="16128" max="16128" width="17.28515625" style="353" customWidth="1"/>
    <col min="16129" max="16129" width="10.28515625" style="353" customWidth="1"/>
    <col min="16130" max="16380" width="8.85546875" style="353"/>
    <col min="16381" max="16384" width="8.85546875" style="353" customWidth="1"/>
  </cols>
  <sheetData>
    <row r="1" spans="1:6" ht="14.25" x14ac:dyDescent="0.2">
      <c r="A1" s="470" t="s">
        <v>255</v>
      </c>
      <c r="B1" s="470"/>
      <c r="C1" s="470"/>
      <c r="D1" s="470"/>
    </row>
    <row r="2" spans="1:6" ht="14.25" x14ac:dyDescent="0.2">
      <c r="A2" s="354"/>
    </row>
    <row r="3" spans="1:6" ht="14.25" x14ac:dyDescent="0.2">
      <c r="A3" s="355" t="s">
        <v>256</v>
      </c>
      <c r="B3" s="390"/>
    </row>
    <row r="4" spans="1:6" ht="14.25" x14ac:dyDescent="0.2">
      <c r="A4" s="356"/>
    </row>
    <row r="5" spans="1:6" ht="14.25" x14ac:dyDescent="0.2">
      <c r="A5" s="355" t="s">
        <v>257</v>
      </c>
      <c r="B5" s="391"/>
    </row>
    <row r="6" spans="1:6" ht="14.25" x14ac:dyDescent="0.2">
      <c r="A6" s="356"/>
    </row>
    <row r="7" spans="1:6" ht="14.25" x14ac:dyDescent="0.2">
      <c r="A7" s="357" t="s">
        <v>258</v>
      </c>
      <c r="B7" s="358" t="s">
        <v>259</v>
      </c>
      <c r="C7" s="389">
        <v>40878</v>
      </c>
      <c r="D7" s="360" t="s">
        <v>260</v>
      </c>
      <c r="E7" s="390"/>
    </row>
    <row r="8" spans="1:6" ht="14.25" x14ac:dyDescent="0.2">
      <c r="A8" s="357"/>
    </row>
    <row r="9" spans="1:6" ht="14.25" x14ac:dyDescent="0.2">
      <c r="A9" s="357" t="s">
        <v>261</v>
      </c>
    </row>
    <row r="10" spans="1:6" ht="14.25" x14ac:dyDescent="0.2">
      <c r="A10" s="357"/>
    </row>
    <row r="11" spans="1:6" ht="14.25" x14ac:dyDescent="0.2">
      <c r="A11" s="361" t="s">
        <v>262</v>
      </c>
      <c r="B11" s="362" t="s">
        <v>263</v>
      </c>
      <c r="C11" s="362" t="s">
        <v>264</v>
      </c>
      <c r="D11" s="471" t="s">
        <v>265</v>
      </c>
      <c r="E11" s="472"/>
    </row>
    <row r="12" spans="1:6" ht="14.25" x14ac:dyDescent="0.2">
      <c r="A12" s="357"/>
    </row>
    <row r="13" spans="1:6" ht="14.25" x14ac:dyDescent="0.2">
      <c r="A13" s="357" t="s">
        <v>266</v>
      </c>
      <c r="E13" s="363">
        <f>B13*C13</f>
        <v>0</v>
      </c>
    </row>
    <row r="14" spans="1:6" ht="14.25" x14ac:dyDescent="0.2">
      <c r="A14" s="357" t="s">
        <v>267</v>
      </c>
      <c r="E14" s="363">
        <f>B14*C14</f>
        <v>0</v>
      </c>
    </row>
    <row r="15" spans="1:6" ht="14.25" x14ac:dyDescent="0.2">
      <c r="A15" s="357"/>
    </row>
    <row r="16" spans="1:6" ht="14.25" x14ac:dyDescent="0.2">
      <c r="A16" s="357" t="s">
        <v>268</v>
      </c>
      <c r="E16" s="366">
        <f>SUM(E13:E15)</f>
        <v>0</v>
      </c>
      <c r="F16" s="365"/>
    </row>
    <row r="17" spans="1:5" ht="14.25" x14ac:dyDescent="0.2">
      <c r="A17" s="357"/>
    </row>
    <row r="18" spans="1:5" ht="14.25" x14ac:dyDescent="0.2">
      <c r="A18" s="367" t="s">
        <v>269</v>
      </c>
      <c r="B18" s="368"/>
      <c r="C18" s="369"/>
      <c r="D18" s="471" t="s">
        <v>265</v>
      </c>
      <c r="E18" s="473"/>
    </row>
    <row r="19" spans="1:5" ht="14.25" x14ac:dyDescent="0.2">
      <c r="A19" s="357" t="s">
        <v>178</v>
      </c>
      <c r="E19" s="363">
        <v>0</v>
      </c>
    </row>
    <row r="20" spans="1:5" ht="14.25" x14ac:dyDescent="0.2">
      <c r="A20" s="357" t="s">
        <v>181</v>
      </c>
      <c r="E20" s="363">
        <v>0</v>
      </c>
    </row>
    <row r="21" spans="1:5" ht="14.25" x14ac:dyDescent="0.2">
      <c r="A21" s="357" t="s">
        <v>270</v>
      </c>
      <c r="E21" s="370">
        <f>E19+E20</f>
        <v>0</v>
      </c>
    </row>
    <row r="22" spans="1:5" ht="15" thickBot="1" x14ac:dyDescent="0.25">
      <c r="A22" s="365"/>
      <c r="C22" s="371" t="s">
        <v>271</v>
      </c>
      <c r="E22" s="372">
        <f>E16+E21</f>
        <v>0</v>
      </c>
    </row>
    <row r="23" spans="1:5" ht="15" thickTop="1" x14ac:dyDescent="0.2">
      <c r="A23" s="373"/>
      <c r="B23" s="359"/>
      <c r="C23" s="359"/>
      <c r="D23" s="359"/>
    </row>
    <row r="24" spans="1:5" ht="31.5" customHeight="1" x14ac:dyDescent="0.2">
      <c r="A24" s="365" t="s">
        <v>272</v>
      </c>
      <c r="B24" s="374"/>
      <c r="C24" s="374" t="s">
        <v>273</v>
      </c>
      <c r="D24" s="375" t="s">
        <v>274</v>
      </c>
      <c r="E24" s="375" t="s">
        <v>275</v>
      </c>
    </row>
    <row r="25" spans="1:5" ht="16.5" customHeight="1" x14ac:dyDescent="0.2">
      <c r="A25" s="376" t="s">
        <v>276</v>
      </c>
      <c r="B25" s="377"/>
      <c r="C25" s="377">
        <v>0</v>
      </c>
      <c r="D25" s="377">
        <v>0</v>
      </c>
      <c r="E25" s="377">
        <f>C25+D25</f>
        <v>0</v>
      </c>
    </row>
    <row r="26" spans="1:5" ht="16.5" customHeight="1" x14ac:dyDescent="0.2">
      <c r="A26" s="376" t="s">
        <v>277</v>
      </c>
      <c r="B26" s="377"/>
      <c r="C26" s="377">
        <v>0</v>
      </c>
      <c r="D26" s="377">
        <v>0</v>
      </c>
      <c r="E26" s="377">
        <f>C26+D26</f>
        <v>0</v>
      </c>
    </row>
    <row r="27" spans="1:5" ht="16.5" customHeight="1" x14ac:dyDescent="0.2">
      <c r="A27" s="376" t="s">
        <v>278</v>
      </c>
      <c r="B27" s="377"/>
      <c r="C27" s="377">
        <v>0</v>
      </c>
      <c r="D27" s="377">
        <v>0</v>
      </c>
      <c r="E27" s="377">
        <f>C27+D27</f>
        <v>0</v>
      </c>
    </row>
    <row r="28" spans="1:5" ht="16.5" customHeight="1" x14ac:dyDescent="0.2">
      <c r="A28" s="376" t="s">
        <v>279</v>
      </c>
      <c r="B28" s="377"/>
      <c r="C28" s="377">
        <v>0</v>
      </c>
      <c r="D28" s="377">
        <v>0</v>
      </c>
      <c r="E28" s="377">
        <f>C28+D28</f>
        <v>0</v>
      </c>
    </row>
    <row r="29" spans="1:5" s="364" customFormat="1" ht="15.75" customHeight="1" x14ac:dyDescent="0.2">
      <c r="A29" s="378" t="s">
        <v>280</v>
      </c>
      <c r="B29" s="379"/>
      <c r="C29" s="377">
        <v>0</v>
      </c>
      <c r="D29" s="377">
        <v>0</v>
      </c>
      <c r="E29" s="377">
        <f t="shared" ref="E29:E35" si="0">C29+D29</f>
        <v>0</v>
      </c>
    </row>
    <row r="30" spans="1:5" s="364" customFormat="1" ht="15.75" customHeight="1" x14ac:dyDescent="0.2">
      <c r="A30" s="378" t="s">
        <v>281</v>
      </c>
      <c r="B30" s="379"/>
      <c r="C30" s="377">
        <v>0</v>
      </c>
      <c r="D30" s="377">
        <v>0</v>
      </c>
      <c r="E30" s="377">
        <f t="shared" si="0"/>
        <v>0</v>
      </c>
    </row>
    <row r="31" spans="1:5" s="364" customFormat="1" ht="15.75" customHeight="1" x14ac:dyDescent="0.2">
      <c r="A31" s="378" t="s">
        <v>282</v>
      </c>
      <c r="B31" s="379"/>
      <c r="C31" s="377">
        <v>0</v>
      </c>
      <c r="D31" s="377">
        <v>0</v>
      </c>
      <c r="E31" s="377">
        <f t="shared" si="0"/>
        <v>0</v>
      </c>
    </row>
    <row r="32" spans="1:5" s="364" customFormat="1" ht="15.75" customHeight="1" x14ac:dyDescent="0.2">
      <c r="A32" s="378" t="s">
        <v>283</v>
      </c>
      <c r="B32" s="379"/>
      <c r="C32" s="377">
        <v>0</v>
      </c>
      <c r="D32" s="377">
        <v>0</v>
      </c>
      <c r="E32" s="377">
        <f t="shared" si="0"/>
        <v>0</v>
      </c>
    </row>
    <row r="33" spans="1:5" s="364" customFormat="1" ht="15.75" customHeight="1" x14ac:dyDescent="0.2">
      <c r="A33" s="378" t="s">
        <v>284</v>
      </c>
      <c r="B33" s="379"/>
      <c r="C33" s="377">
        <v>0</v>
      </c>
      <c r="D33" s="377">
        <v>0</v>
      </c>
      <c r="E33" s="377">
        <f t="shared" si="0"/>
        <v>0</v>
      </c>
    </row>
    <row r="34" spans="1:5" s="364" customFormat="1" ht="15.75" customHeight="1" x14ac:dyDescent="0.2">
      <c r="A34" s="378" t="s">
        <v>285</v>
      </c>
      <c r="B34" s="379"/>
      <c r="C34" s="377">
        <v>0</v>
      </c>
      <c r="D34" s="377">
        <v>0</v>
      </c>
      <c r="E34" s="377">
        <f t="shared" si="0"/>
        <v>0</v>
      </c>
    </row>
    <row r="35" spans="1:5" s="364" customFormat="1" ht="15.75" customHeight="1" x14ac:dyDescent="0.2">
      <c r="A35" s="378" t="s">
        <v>286</v>
      </c>
      <c r="B35" s="380"/>
      <c r="C35" s="377">
        <v>0</v>
      </c>
      <c r="D35" s="377">
        <v>0</v>
      </c>
      <c r="E35" s="377">
        <f t="shared" si="0"/>
        <v>0</v>
      </c>
    </row>
    <row r="36" spans="1:5" s="365" customFormat="1" ht="16.5" customHeight="1" x14ac:dyDescent="0.2">
      <c r="A36" s="376" t="s">
        <v>0</v>
      </c>
      <c r="B36" s="377"/>
      <c r="C36" s="377">
        <f>SUM(C25:C28)</f>
        <v>0</v>
      </c>
      <c r="D36" s="377">
        <f>SUM(D25:D28)</f>
        <v>0</v>
      </c>
      <c r="E36" s="377">
        <f>SUM(E25:E28)</f>
        <v>0</v>
      </c>
    </row>
    <row r="37" spans="1:5" ht="16.5" customHeight="1" thickBot="1" x14ac:dyDescent="0.25">
      <c r="A37" s="365"/>
      <c r="B37" s="363"/>
      <c r="C37" s="363"/>
      <c r="D37" s="363"/>
      <c r="E37" s="363"/>
    </row>
    <row r="38" spans="1:5" ht="16.5" customHeight="1" thickBot="1" x14ac:dyDescent="0.25">
      <c r="A38" s="381" t="s">
        <v>287</v>
      </c>
      <c r="B38" s="382"/>
      <c r="C38" s="382">
        <v>0</v>
      </c>
      <c r="D38" s="382">
        <v>0</v>
      </c>
      <c r="E38" s="382">
        <f t="shared" ref="E38:E45" si="1">C38+D38</f>
        <v>0</v>
      </c>
    </row>
    <row r="39" spans="1:5" ht="16.5" customHeight="1" thickBot="1" x14ac:dyDescent="0.25">
      <c r="A39" s="383" t="s">
        <v>200</v>
      </c>
      <c r="B39" s="384"/>
      <c r="C39" s="384">
        <v>0</v>
      </c>
      <c r="D39" s="384">
        <v>0</v>
      </c>
      <c r="E39" s="382">
        <f t="shared" si="1"/>
        <v>0</v>
      </c>
    </row>
    <row r="40" spans="1:5" ht="16.5" customHeight="1" thickBot="1" x14ac:dyDescent="0.25">
      <c r="A40" s="383" t="s">
        <v>235</v>
      </c>
      <c r="B40" s="384"/>
      <c r="C40" s="384">
        <v>0</v>
      </c>
      <c r="D40" s="384">
        <v>0</v>
      </c>
      <c r="E40" s="382">
        <f t="shared" si="1"/>
        <v>0</v>
      </c>
    </row>
    <row r="41" spans="1:5" ht="16.5" customHeight="1" thickBot="1" x14ac:dyDescent="0.25">
      <c r="A41" s="383" t="s">
        <v>288</v>
      </c>
      <c r="B41" s="384"/>
      <c r="C41" s="384">
        <v>0</v>
      </c>
      <c r="D41" s="384">
        <v>0</v>
      </c>
      <c r="E41" s="382">
        <f t="shared" si="1"/>
        <v>0</v>
      </c>
    </row>
    <row r="42" spans="1:5" ht="16.5" customHeight="1" thickBot="1" x14ac:dyDescent="0.25">
      <c r="A42" s="383" t="s">
        <v>289</v>
      </c>
      <c r="B42" s="384"/>
      <c r="C42" s="384">
        <v>0</v>
      </c>
      <c r="D42" s="384">
        <v>0</v>
      </c>
      <c r="E42" s="382">
        <f t="shared" si="1"/>
        <v>0</v>
      </c>
    </row>
    <row r="43" spans="1:5" ht="16.5" customHeight="1" thickBot="1" x14ac:dyDescent="0.25">
      <c r="A43" s="383" t="s">
        <v>216</v>
      </c>
      <c r="B43" s="384"/>
      <c r="C43" s="384">
        <v>0</v>
      </c>
      <c r="D43" s="384">
        <v>0</v>
      </c>
      <c r="E43" s="382">
        <f t="shared" si="1"/>
        <v>0</v>
      </c>
    </row>
    <row r="44" spans="1:5" ht="16.5" customHeight="1" thickBot="1" x14ac:dyDescent="0.25">
      <c r="A44" s="383" t="s">
        <v>212</v>
      </c>
      <c r="B44" s="384"/>
      <c r="C44" s="384">
        <v>0</v>
      </c>
      <c r="D44" s="384">
        <v>0</v>
      </c>
      <c r="E44" s="382">
        <f t="shared" si="1"/>
        <v>0</v>
      </c>
    </row>
    <row r="45" spans="1:5" ht="16.5" customHeight="1" thickBot="1" x14ac:dyDescent="0.25">
      <c r="A45" s="383" t="s">
        <v>213</v>
      </c>
      <c r="B45" s="384"/>
      <c r="C45" s="384">
        <v>0</v>
      </c>
      <c r="D45" s="384">
        <v>0</v>
      </c>
      <c r="E45" s="382">
        <f t="shared" si="1"/>
        <v>0</v>
      </c>
    </row>
    <row r="46" spans="1:5" ht="16.5" customHeight="1" thickBot="1" x14ac:dyDescent="0.25">
      <c r="A46" s="385" t="s">
        <v>0</v>
      </c>
      <c r="B46" s="386"/>
      <c r="C46" s="386">
        <f>SUM(C38:C45)</f>
        <v>0</v>
      </c>
      <c r="D46" s="386">
        <f>SUM(D38:D45)</f>
        <v>0</v>
      </c>
      <c r="E46" s="386">
        <f>SUM(E38:E45)</f>
        <v>0</v>
      </c>
    </row>
    <row r="47" spans="1:5" ht="16.5" customHeight="1" x14ac:dyDescent="0.2">
      <c r="A47" s="365"/>
    </row>
    <row r="48" spans="1:5" ht="15" x14ac:dyDescent="0.2">
      <c r="A48" s="387" t="s">
        <v>290</v>
      </c>
    </row>
    <row r="49" spans="1:4" ht="14.25" x14ac:dyDescent="0.2">
      <c r="A49" s="354"/>
    </row>
    <row r="50" spans="1:4" ht="14.25" x14ac:dyDescent="0.2">
      <c r="A50" s="357" t="s">
        <v>291</v>
      </c>
    </row>
    <row r="51" spans="1:4" ht="14.25" x14ac:dyDescent="0.2">
      <c r="A51" s="357" t="s">
        <v>292</v>
      </c>
    </row>
    <row r="52" spans="1:4" ht="14.25" x14ac:dyDescent="0.2">
      <c r="A52" s="357" t="s">
        <v>293</v>
      </c>
    </row>
    <row r="53" spans="1:4" ht="14.25" x14ac:dyDescent="0.2">
      <c r="A53" s="357"/>
    </row>
    <row r="54" spans="1:4" ht="14.25" x14ac:dyDescent="0.2">
      <c r="A54" s="388"/>
      <c r="B54" s="359"/>
      <c r="D54" s="388"/>
    </row>
    <row r="55" spans="1:4" ht="14.25" x14ac:dyDescent="0.2">
      <c r="A55" s="365" t="s">
        <v>294</v>
      </c>
      <c r="D55" s="365" t="s">
        <v>1</v>
      </c>
    </row>
    <row r="56" spans="1:4" ht="14.25" x14ac:dyDescent="0.2">
      <c r="A56" s="365"/>
    </row>
  </sheetData>
  <mergeCells count="3">
    <mergeCell ref="A1:D1"/>
    <mergeCell ref="D11:E11"/>
    <mergeCell ref="D18:E18"/>
  </mergeCells>
  <pageMargins left="0.7" right="0.7" top="0.75" bottom="0.75" header="0.3" footer="0.3"/>
  <pageSetup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tint="0.79998168889431442"/>
    <pageSetUpPr fitToPage="1"/>
  </sheetPr>
  <dimension ref="A1:L64"/>
  <sheetViews>
    <sheetView zoomScale="90" zoomScaleNormal="90" workbookViewId="0">
      <selection activeCell="G76" sqref="G76"/>
    </sheetView>
  </sheetViews>
  <sheetFormatPr defaultColWidth="9.140625" defaultRowHeight="12.75" x14ac:dyDescent="0.2"/>
  <cols>
    <col min="1" max="1" width="13.5703125" style="8" customWidth="1"/>
    <col min="2" max="2" width="13.28515625" style="8" customWidth="1"/>
    <col min="3" max="3" width="16.7109375" style="8" customWidth="1"/>
    <col min="4" max="4" width="33.5703125" style="8" customWidth="1"/>
    <col min="5" max="5" width="18.28515625" style="8" customWidth="1"/>
    <col min="6" max="6" width="14.28515625" style="8" customWidth="1"/>
    <col min="7" max="7" width="12.85546875" style="8" customWidth="1"/>
    <col min="8" max="9" width="9.5703125" style="8" customWidth="1"/>
    <col min="10" max="10" width="56.5703125" style="8" customWidth="1"/>
    <col min="11" max="16384" width="9.140625" style="8"/>
  </cols>
  <sheetData>
    <row r="1" spans="1:12" ht="27.75" x14ac:dyDescent="0.4">
      <c r="A1" s="94" t="s">
        <v>15</v>
      </c>
      <c r="B1" s="95"/>
      <c r="C1" s="95"/>
      <c r="D1" s="95"/>
      <c r="E1" s="95"/>
      <c r="F1" s="95"/>
      <c r="G1" s="95"/>
      <c r="H1" s="95"/>
      <c r="I1" s="95"/>
      <c r="J1" s="96"/>
    </row>
    <row r="2" spans="1:12" ht="27.75" x14ac:dyDescent="0.4">
      <c r="A2" s="97">
        <f>'Payment Request FORM'!$A$2</f>
        <v>0</v>
      </c>
      <c r="B2" s="91"/>
      <c r="C2" s="91"/>
      <c r="D2" s="91"/>
      <c r="E2" s="91"/>
      <c r="F2" s="91"/>
      <c r="G2" s="91"/>
      <c r="H2" s="91"/>
      <c r="I2" s="91"/>
      <c r="J2" s="98"/>
    </row>
    <row r="3" spans="1:12" ht="27.75" x14ac:dyDescent="0.35">
      <c r="A3" s="99" t="s">
        <v>69</v>
      </c>
      <c r="B3" s="93"/>
      <c r="C3" s="476">
        <f>'Payment Request FORM'!B4</f>
        <v>0</v>
      </c>
      <c r="D3" s="476"/>
      <c r="E3" s="93"/>
      <c r="F3" s="92"/>
      <c r="G3" s="35"/>
      <c r="H3" s="474"/>
      <c r="I3" s="474"/>
      <c r="J3" s="475"/>
      <c r="L3" s="11"/>
    </row>
    <row r="4" spans="1:12" s="10" customFormat="1" ht="51" x14ac:dyDescent="0.2">
      <c r="A4" s="100" t="s">
        <v>74</v>
      </c>
      <c r="B4" s="9" t="s">
        <v>73</v>
      </c>
      <c r="C4" s="9" t="s">
        <v>17</v>
      </c>
      <c r="D4" s="9" t="s">
        <v>16</v>
      </c>
      <c r="E4" s="9" t="s">
        <v>75</v>
      </c>
      <c r="F4" s="9" t="s">
        <v>3</v>
      </c>
      <c r="G4" s="9" t="s">
        <v>26</v>
      </c>
      <c r="H4" s="9" t="s">
        <v>77</v>
      </c>
      <c r="I4" s="9" t="s">
        <v>78</v>
      </c>
      <c r="J4" s="101" t="s">
        <v>18</v>
      </c>
    </row>
    <row r="5" spans="1:12" ht="25.5" customHeight="1" x14ac:dyDescent="0.2">
      <c r="A5" s="299">
        <v>1</v>
      </c>
      <c r="B5" s="301"/>
      <c r="C5" s="300"/>
      <c r="D5" s="300"/>
      <c r="E5" s="300"/>
      <c r="F5" s="322"/>
      <c r="G5" s="325"/>
      <c r="H5" s="301"/>
      <c r="I5" s="302"/>
      <c r="J5" s="326"/>
      <c r="K5" s="327"/>
      <c r="L5" s="327"/>
    </row>
    <row r="6" spans="1:12" ht="25.5" customHeight="1" x14ac:dyDescent="0.2">
      <c r="A6" s="299">
        <v>2</v>
      </c>
      <c r="B6" s="301"/>
      <c r="C6" s="300"/>
      <c r="D6" s="300"/>
      <c r="E6" s="300"/>
      <c r="F6" s="322"/>
      <c r="G6" s="325"/>
      <c r="H6" s="301"/>
      <c r="I6" s="302"/>
      <c r="J6" s="326"/>
      <c r="K6" s="327"/>
      <c r="L6" s="327"/>
    </row>
    <row r="7" spans="1:12" ht="25.5" customHeight="1" x14ac:dyDescent="0.2">
      <c r="A7" s="299">
        <v>3</v>
      </c>
      <c r="B7" s="301"/>
      <c r="C7" s="300"/>
      <c r="D7" s="300"/>
      <c r="E7" s="300"/>
      <c r="F7" s="322"/>
      <c r="G7" s="325"/>
      <c r="H7" s="301"/>
      <c r="I7" s="302"/>
      <c r="J7" s="326"/>
      <c r="K7" s="327"/>
      <c r="L7" s="327"/>
    </row>
    <row r="8" spans="1:12" ht="25.5" customHeight="1" x14ac:dyDescent="0.2">
      <c r="A8" s="299">
        <v>4</v>
      </c>
      <c r="B8" s="301"/>
      <c r="C8" s="300"/>
      <c r="D8" s="300"/>
      <c r="E8" s="300"/>
      <c r="F8" s="322"/>
      <c r="G8" s="325"/>
      <c r="H8" s="301"/>
      <c r="I8" s="302"/>
      <c r="J8" s="326"/>
      <c r="K8" s="327"/>
      <c r="L8" s="327"/>
    </row>
    <row r="9" spans="1:12" ht="25.5" customHeight="1" x14ac:dyDescent="0.2">
      <c r="A9" s="299">
        <v>5</v>
      </c>
      <c r="B9" s="301"/>
      <c r="C9" s="300"/>
      <c r="D9" s="300"/>
      <c r="E9" s="300"/>
      <c r="F9" s="322"/>
      <c r="G9" s="325"/>
      <c r="H9" s="301"/>
      <c r="I9" s="323"/>
      <c r="J9" s="326"/>
      <c r="K9" s="327"/>
      <c r="L9" s="327"/>
    </row>
    <row r="10" spans="1:12" ht="25.5" customHeight="1" x14ac:dyDescent="0.2">
      <c r="A10" s="299">
        <v>6</v>
      </c>
      <c r="B10" s="301"/>
      <c r="C10" s="300"/>
      <c r="D10" s="300"/>
      <c r="E10" s="300"/>
      <c r="F10" s="322"/>
      <c r="G10" s="325"/>
      <c r="H10" s="301"/>
      <c r="I10" s="323"/>
      <c r="J10" s="326"/>
      <c r="K10" s="327"/>
      <c r="L10" s="327"/>
    </row>
    <row r="11" spans="1:12" ht="25.5" customHeight="1" x14ac:dyDescent="0.2">
      <c r="A11" s="299">
        <v>7</v>
      </c>
      <c r="B11" s="301"/>
      <c r="C11" s="300"/>
      <c r="D11" s="300"/>
      <c r="E11" s="300"/>
      <c r="F11" s="322"/>
      <c r="G11" s="325"/>
      <c r="H11" s="301"/>
      <c r="I11" s="323"/>
      <c r="J11" s="326"/>
      <c r="K11" s="327"/>
      <c r="L11" s="327"/>
    </row>
    <row r="12" spans="1:12" ht="25.5" customHeight="1" x14ac:dyDescent="0.2">
      <c r="A12" s="299">
        <v>8</v>
      </c>
      <c r="B12" s="301"/>
      <c r="C12" s="300"/>
      <c r="D12" s="300"/>
      <c r="E12" s="300"/>
      <c r="F12" s="322"/>
      <c r="G12" s="325"/>
      <c r="H12" s="301"/>
      <c r="I12" s="323"/>
      <c r="J12" s="326"/>
      <c r="K12" s="327"/>
      <c r="L12" s="327"/>
    </row>
    <row r="13" spans="1:12" ht="25.5" customHeight="1" x14ac:dyDescent="0.2">
      <c r="A13" s="299">
        <v>9</v>
      </c>
      <c r="B13" s="301"/>
      <c r="C13" s="300"/>
      <c r="D13" s="300"/>
      <c r="E13" s="300"/>
      <c r="F13" s="322"/>
      <c r="G13" s="325"/>
      <c r="H13" s="301"/>
      <c r="I13" s="323"/>
      <c r="J13" s="326"/>
      <c r="K13" s="327"/>
      <c r="L13" s="327"/>
    </row>
    <row r="14" spans="1:12" ht="25.5" customHeight="1" x14ac:dyDescent="0.2">
      <c r="A14" s="299">
        <v>10</v>
      </c>
      <c r="B14" s="301"/>
      <c r="C14" s="300"/>
      <c r="D14" s="300"/>
      <c r="E14" s="300"/>
      <c r="F14" s="322"/>
      <c r="G14" s="325"/>
      <c r="H14" s="301"/>
      <c r="I14" s="323"/>
      <c r="J14" s="326"/>
      <c r="K14" s="327"/>
      <c r="L14" s="327"/>
    </row>
    <row r="15" spans="1:12" ht="25.5" customHeight="1" x14ac:dyDescent="0.2">
      <c r="A15" s="116">
        <v>11</v>
      </c>
      <c r="B15" s="301"/>
      <c r="C15" s="300"/>
      <c r="D15" s="300"/>
      <c r="E15" s="300"/>
      <c r="F15" s="322"/>
      <c r="G15" s="325"/>
      <c r="H15" s="301"/>
      <c r="I15" s="324"/>
      <c r="J15" s="328"/>
      <c r="K15" s="327"/>
      <c r="L15" s="327"/>
    </row>
    <row r="16" spans="1:12" ht="25.5" customHeight="1" x14ac:dyDescent="0.2">
      <c r="A16" s="116">
        <v>12</v>
      </c>
      <c r="B16" s="301"/>
      <c r="C16" s="300"/>
      <c r="D16" s="300"/>
      <c r="E16" s="300"/>
      <c r="F16" s="322"/>
      <c r="G16" s="325"/>
      <c r="H16" s="301"/>
      <c r="I16" s="324"/>
      <c r="J16" s="328"/>
      <c r="K16" s="327"/>
      <c r="L16" s="327"/>
    </row>
    <row r="17" spans="1:12" ht="25.5" customHeight="1" x14ac:dyDescent="0.2">
      <c r="A17" s="116">
        <v>13</v>
      </c>
      <c r="B17" s="301"/>
      <c r="C17" s="300"/>
      <c r="D17" s="300"/>
      <c r="E17" s="300"/>
      <c r="F17" s="322"/>
      <c r="G17" s="325"/>
      <c r="H17" s="301"/>
      <c r="I17" s="324"/>
      <c r="J17" s="328"/>
      <c r="K17" s="327"/>
      <c r="L17" s="327"/>
    </row>
    <row r="18" spans="1:12" ht="25.5" customHeight="1" x14ac:dyDescent="0.2">
      <c r="A18" s="116">
        <v>14</v>
      </c>
      <c r="B18" s="301"/>
      <c r="C18" s="300"/>
      <c r="D18" s="300"/>
      <c r="E18" s="300"/>
      <c r="F18" s="322"/>
      <c r="G18" s="329"/>
      <c r="H18" s="118"/>
      <c r="I18" s="341"/>
      <c r="J18" s="328"/>
      <c r="K18" s="327"/>
      <c r="L18" s="327"/>
    </row>
    <row r="19" spans="1:12" ht="25.5" customHeight="1" x14ac:dyDescent="0.2">
      <c r="A19" s="116">
        <v>15</v>
      </c>
      <c r="B19" s="118"/>
      <c r="C19" s="117"/>
      <c r="D19" s="117"/>
      <c r="E19" s="117"/>
      <c r="F19" s="342"/>
      <c r="G19" s="329"/>
      <c r="H19" s="118"/>
      <c r="I19" s="341"/>
      <c r="J19" s="328"/>
      <c r="K19" s="327"/>
      <c r="L19" s="327"/>
    </row>
    <row r="20" spans="1:12" ht="25.5" customHeight="1" x14ac:dyDescent="0.2">
      <c r="A20" s="116">
        <v>16</v>
      </c>
      <c r="B20" s="118"/>
      <c r="C20" s="117"/>
      <c r="D20" s="117"/>
      <c r="E20" s="117"/>
      <c r="F20" s="342"/>
      <c r="G20" s="329"/>
      <c r="H20" s="118"/>
      <c r="I20" s="118"/>
      <c r="J20" s="328"/>
      <c r="K20" s="327"/>
      <c r="L20" s="327"/>
    </row>
    <row r="21" spans="1:12" ht="25.5" customHeight="1" x14ac:dyDescent="0.2">
      <c r="A21" s="116">
        <v>17</v>
      </c>
      <c r="B21" s="118"/>
      <c r="C21" s="117"/>
      <c r="D21" s="117"/>
      <c r="E21" s="117"/>
      <c r="F21" s="342"/>
      <c r="G21" s="329"/>
      <c r="H21" s="118"/>
      <c r="I21" s="118"/>
      <c r="J21" s="328"/>
      <c r="K21" s="327"/>
      <c r="L21" s="327"/>
    </row>
    <row r="22" spans="1:12" ht="25.5" customHeight="1" x14ac:dyDescent="0.2">
      <c r="A22" s="116">
        <v>18</v>
      </c>
      <c r="B22" s="118"/>
      <c r="C22" s="117"/>
      <c r="D22" s="117"/>
      <c r="E22" s="117"/>
      <c r="F22" s="342"/>
      <c r="G22" s="329"/>
      <c r="H22" s="118"/>
      <c r="I22" s="118"/>
      <c r="J22" s="328"/>
      <c r="K22" s="327"/>
      <c r="L22" s="327"/>
    </row>
    <row r="23" spans="1:12" ht="25.5" customHeight="1" x14ac:dyDescent="0.2">
      <c r="A23" s="116">
        <v>19</v>
      </c>
      <c r="B23" s="118"/>
      <c r="C23" s="117"/>
      <c r="D23" s="117"/>
      <c r="E23" s="117"/>
      <c r="F23" s="342"/>
      <c r="G23" s="329"/>
      <c r="H23" s="118"/>
      <c r="I23" s="118"/>
      <c r="J23" s="328"/>
      <c r="K23" s="327"/>
      <c r="L23" s="327"/>
    </row>
    <row r="24" spans="1:12" ht="25.5" customHeight="1" x14ac:dyDescent="0.2">
      <c r="A24" s="116">
        <v>20</v>
      </c>
      <c r="B24" s="118"/>
      <c r="C24" s="117"/>
      <c r="D24" s="117"/>
      <c r="E24" s="117"/>
      <c r="F24" s="342"/>
      <c r="G24" s="329"/>
      <c r="H24" s="118"/>
      <c r="I24" s="341"/>
      <c r="J24" s="328"/>
      <c r="K24" s="327"/>
      <c r="L24" s="327"/>
    </row>
    <row r="25" spans="1:12" ht="25.5" customHeight="1" x14ac:dyDescent="0.2">
      <c r="A25" s="116">
        <v>21</v>
      </c>
      <c r="B25" s="122"/>
      <c r="C25" s="121"/>
      <c r="D25" s="121"/>
      <c r="E25" s="121"/>
      <c r="F25" s="343"/>
      <c r="G25" s="330"/>
      <c r="H25" s="122"/>
      <c r="I25" s="344"/>
      <c r="J25" s="331"/>
      <c r="K25" s="327"/>
      <c r="L25" s="327"/>
    </row>
    <row r="26" spans="1:12" ht="25.5" customHeight="1" x14ac:dyDescent="0.2">
      <c r="A26" s="119">
        <v>22</v>
      </c>
      <c r="B26" s="122"/>
      <c r="C26" s="121"/>
      <c r="D26" s="121"/>
      <c r="E26" s="121"/>
      <c r="F26" s="343"/>
      <c r="G26" s="330"/>
      <c r="H26" s="122"/>
      <c r="I26" s="122"/>
      <c r="J26" s="331"/>
      <c r="K26" s="327"/>
      <c r="L26" s="327"/>
    </row>
    <row r="27" spans="1:12" ht="25.5" customHeight="1" x14ac:dyDescent="0.2">
      <c r="A27" s="119">
        <v>23</v>
      </c>
      <c r="B27" s="122"/>
      <c r="C27" s="121"/>
      <c r="D27" s="121"/>
      <c r="E27" s="121"/>
      <c r="F27" s="343"/>
      <c r="G27" s="330"/>
      <c r="H27" s="122"/>
      <c r="I27" s="122"/>
      <c r="J27" s="331"/>
      <c r="K27" s="327"/>
      <c r="L27" s="327"/>
    </row>
    <row r="28" spans="1:12" ht="25.5" customHeight="1" x14ac:dyDescent="0.2">
      <c r="A28" s="119">
        <v>24</v>
      </c>
      <c r="B28" s="122"/>
      <c r="C28" s="121"/>
      <c r="D28" s="121"/>
      <c r="E28" s="121"/>
      <c r="F28" s="343"/>
      <c r="G28" s="330"/>
      <c r="H28" s="122"/>
      <c r="I28" s="122"/>
      <c r="J28" s="331"/>
      <c r="K28" s="327"/>
      <c r="L28" s="327"/>
    </row>
    <row r="29" spans="1:12" ht="25.5" customHeight="1" x14ac:dyDescent="0.2">
      <c r="A29" s="119">
        <v>25</v>
      </c>
      <c r="B29" s="122"/>
      <c r="C29" s="121"/>
      <c r="D29" s="121"/>
      <c r="E29" s="121"/>
      <c r="F29" s="343"/>
      <c r="G29" s="330"/>
      <c r="H29" s="122"/>
      <c r="I29" s="122"/>
      <c r="J29" s="331"/>
      <c r="K29" s="327"/>
      <c r="L29" s="327"/>
    </row>
    <row r="30" spans="1:12" ht="25.5" customHeight="1" x14ac:dyDescent="0.2">
      <c r="A30" s="119">
        <v>26</v>
      </c>
      <c r="B30" s="122"/>
      <c r="C30" s="121"/>
      <c r="D30" s="121"/>
      <c r="E30" s="121"/>
      <c r="F30" s="343"/>
      <c r="G30" s="330"/>
      <c r="H30" s="122"/>
      <c r="I30" s="122"/>
      <c r="J30" s="331"/>
      <c r="K30" s="327"/>
      <c r="L30" s="327"/>
    </row>
    <row r="31" spans="1:12" ht="25.5" customHeight="1" x14ac:dyDescent="0.2">
      <c r="A31" s="119">
        <v>27</v>
      </c>
      <c r="B31" s="122"/>
      <c r="C31" s="121"/>
      <c r="D31" s="121"/>
      <c r="E31" s="121"/>
      <c r="F31" s="343"/>
      <c r="G31" s="330"/>
      <c r="H31" s="122"/>
      <c r="I31" s="344"/>
      <c r="J31" s="331"/>
      <c r="K31" s="327"/>
      <c r="L31" s="327"/>
    </row>
    <row r="32" spans="1:12" ht="25.5" customHeight="1" x14ac:dyDescent="0.2">
      <c r="A32" s="119">
        <v>28</v>
      </c>
      <c r="B32" s="122"/>
      <c r="C32" s="121"/>
      <c r="D32" s="121"/>
      <c r="E32" s="121"/>
      <c r="F32" s="343"/>
      <c r="G32" s="330"/>
      <c r="H32" s="122"/>
      <c r="I32" s="344"/>
      <c r="J32" s="331"/>
      <c r="K32" s="327"/>
      <c r="L32" s="327"/>
    </row>
    <row r="33" spans="1:12" ht="25.5" customHeight="1" x14ac:dyDescent="0.2">
      <c r="A33" s="119">
        <v>29</v>
      </c>
      <c r="B33" s="122"/>
      <c r="C33" s="121"/>
      <c r="D33" s="121"/>
      <c r="E33" s="121"/>
      <c r="F33" s="343"/>
      <c r="G33" s="330"/>
      <c r="H33" s="122"/>
      <c r="I33" s="122"/>
      <c r="J33" s="331"/>
      <c r="K33" s="327"/>
      <c r="L33" s="327"/>
    </row>
    <row r="34" spans="1:12" ht="25.5" customHeight="1" x14ac:dyDescent="0.2">
      <c r="A34" s="119">
        <v>30</v>
      </c>
      <c r="B34" s="122"/>
      <c r="C34" s="121"/>
      <c r="D34" s="121"/>
      <c r="E34" s="121"/>
      <c r="F34" s="343"/>
      <c r="G34" s="330"/>
      <c r="H34" s="122"/>
      <c r="I34" s="122"/>
      <c r="J34" s="331"/>
      <c r="K34" s="327"/>
      <c r="L34" s="327"/>
    </row>
    <row r="35" spans="1:12" ht="25.5" customHeight="1" x14ac:dyDescent="0.2">
      <c r="A35" s="119">
        <v>31</v>
      </c>
      <c r="B35" s="122"/>
      <c r="C35" s="121"/>
      <c r="D35" s="121"/>
      <c r="E35" s="121"/>
      <c r="F35" s="343"/>
      <c r="G35" s="330"/>
      <c r="H35" s="122"/>
      <c r="I35" s="122"/>
      <c r="J35" s="331"/>
      <c r="K35" s="327"/>
      <c r="L35" s="327"/>
    </row>
    <row r="36" spans="1:12" ht="25.5" customHeight="1" x14ac:dyDescent="0.2">
      <c r="A36" s="119">
        <v>32</v>
      </c>
      <c r="B36" s="122"/>
      <c r="C36" s="121"/>
      <c r="D36" s="121"/>
      <c r="E36" s="121"/>
      <c r="F36" s="343"/>
      <c r="G36" s="330"/>
      <c r="H36" s="122"/>
      <c r="I36" s="122"/>
      <c r="J36" s="331"/>
      <c r="K36" s="327"/>
      <c r="L36" s="327"/>
    </row>
    <row r="37" spans="1:12" ht="25.5" customHeight="1" x14ac:dyDescent="0.2">
      <c r="A37" s="119">
        <v>33</v>
      </c>
      <c r="B37" s="122"/>
      <c r="C37" s="121"/>
      <c r="D37" s="121"/>
      <c r="E37" s="121"/>
      <c r="F37" s="343"/>
      <c r="G37" s="330"/>
      <c r="H37" s="122"/>
      <c r="I37" s="122"/>
      <c r="J37" s="331"/>
      <c r="K37" s="327"/>
      <c r="L37" s="327"/>
    </row>
    <row r="38" spans="1:12" ht="25.5" customHeight="1" x14ac:dyDescent="0.2">
      <c r="A38" s="119">
        <v>34</v>
      </c>
      <c r="B38" s="122"/>
      <c r="C38" s="121"/>
      <c r="D38" s="121"/>
      <c r="E38" s="121"/>
      <c r="F38" s="343"/>
      <c r="G38" s="330"/>
      <c r="H38" s="122"/>
      <c r="I38" s="344"/>
      <c r="J38" s="331"/>
      <c r="K38" s="327"/>
      <c r="L38" s="327"/>
    </row>
    <row r="39" spans="1:12" ht="25.5" customHeight="1" x14ac:dyDescent="0.2">
      <c r="A39" s="119">
        <v>35</v>
      </c>
      <c r="B39" s="122"/>
      <c r="C39" s="121"/>
      <c r="D39" s="121"/>
      <c r="E39" s="121"/>
      <c r="F39" s="343"/>
      <c r="G39" s="343"/>
      <c r="H39" s="122"/>
      <c r="I39" s="122"/>
      <c r="J39" s="331"/>
      <c r="K39" s="327"/>
      <c r="L39" s="327"/>
    </row>
    <row r="40" spans="1:12" ht="25.5" customHeight="1" x14ac:dyDescent="0.2">
      <c r="A40" s="119">
        <v>36</v>
      </c>
      <c r="B40" s="122"/>
      <c r="C40" s="121"/>
      <c r="D40" s="121"/>
      <c r="E40" s="121"/>
      <c r="F40" s="343"/>
      <c r="G40" s="343"/>
      <c r="H40" s="122"/>
      <c r="I40" s="122"/>
      <c r="J40" s="331"/>
      <c r="K40" s="327"/>
      <c r="L40" s="327"/>
    </row>
    <row r="41" spans="1:12" ht="25.5" customHeight="1" x14ac:dyDescent="0.2">
      <c r="A41" s="119">
        <v>37</v>
      </c>
      <c r="B41" s="122"/>
      <c r="C41" s="121"/>
      <c r="D41" s="121"/>
      <c r="E41" s="121"/>
      <c r="F41" s="343"/>
      <c r="G41" s="343"/>
      <c r="H41" s="122"/>
      <c r="I41" s="122"/>
      <c r="J41" s="331"/>
      <c r="K41" s="327"/>
      <c r="L41" s="327"/>
    </row>
    <row r="42" spans="1:12" ht="25.5" customHeight="1" x14ac:dyDescent="0.2">
      <c r="A42" s="119">
        <v>38</v>
      </c>
      <c r="B42" s="122"/>
      <c r="C42" s="121"/>
      <c r="D42" s="121"/>
      <c r="E42" s="121"/>
      <c r="F42" s="343"/>
      <c r="G42" s="343"/>
      <c r="H42" s="122"/>
      <c r="I42" s="122"/>
      <c r="J42" s="331"/>
      <c r="K42" s="327"/>
      <c r="L42" s="327"/>
    </row>
    <row r="43" spans="1:12" ht="25.5" customHeight="1" x14ac:dyDescent="0.2">
      <c r="A43" s="119">
        <v>39</v>
      </c>
      <c r="B43" s="122"/>
      <c r="C43" s="121"/>
      <c r="D43" s="121"/>
      <c r="E43" s="121"/>
      <c r="F43" s="343"/>
      <c r="G43" s="343"/>
      <c r="H43" s="122"/>
      <c r="I43" s="122"/>
      <c r="J43" s="331"/>
      <c r="K43" s="327"/>
      <c r="L43" s="327"/>
    </row>
    <row r="44" spans="1:12" ht="25.5" customHeight="1" x14ac:dyDescent="0.2">
      <c r="A44" s="119">
        <v>40</v>
      </c>
      <c r="B44" s="122"/>
      <c r="C44" s="121"/>
      <c r="D44" s="121"/>
      <c r="E44" s="121"/>
      <c r="F44" s="343"/>
      <c r="G44" s="343"/>
      <c r="H44" s="122"/>
      <c r="I44" s="122"/>
      <c r="J44" s="331"/>
      <c r="K44" s="327"/>
      <c r="L44" s="327"/>
    </row>
    <row r="45" spans="1:12" ht="25.5" customHeight="1" x14ac:dyDescent="0.2">
      <c r="A45" s="119">
        <v>41</v>
      </c>
      <c r="B45" s="122"/>
      <c r="C45" s="121"/>
      <c r="D45" s="121"/>
      <c r="E45" s="121"/>
      <c r="F45" s="343"/>
      <c r="G45" s="330"/>
      <c r="H45" s="122"/>
      <c r="I45" s="344"/>
      <c r="J45" s="331"/>
      <c r="K45" s="327"/>
      <c r="L45" s="327"/>
    </row>
    <row r="46" spans="1:12" ht="25.5" customHeight="1" x14ac:dyDescent="0.2">
      <c r="A46" s="119">
        <v>42</v>
      </c>
      <c r="B46" s="122"/>
      <c r="C46" s="121"/>
      <c r="D46" s="121"/>
      <c r="E46" s="121"/>
      <c r="F46" s="343"/>
      <c r="G46" s="343"/>
      <c r="H46" s="122"/>
      <c r="I46" s="344"/>
      <c r="J46" s="331"/>
      <c r="K46" s="327"/>
      <c r="L46" s="327"/>
    </row>
    <row r="47" spans="1:12" ht="25.5" customHeight="1" x14ac:dyDescent="0.2">
      <c r="A47" s="119">
        <v>43</v>
      </c>
      <c r="B47" s="122"/>
      <c r="C47" s="121"/>
      <c r="D47" s="121"/>
      <c r="E47" s="121"/>
      <c r="F47" s="343"/>
      <c r="G47" s="343"/>
      <c r="H47" s="122"/>
      <c r="I47" s="344"/>
      <c r="J47" s="331"/>
      <c r="K47" s="327"/>
      <c r="L47" s="327"/>
    </row>
    <row r="48" spans="1:12" ht="25.5" customHeight="1" x14ac:dyDescent="0.2">
      <c r="A48" s="119">
        <v>44</v>
      </c>
      <c r="B48" s="122"/>
      <c r="C48" s="121"/>
      <c r="D48" s="121"/>
      <c r="E48" s="121"/>
      <c r="F48" s="343"/>
      <c r="G48" s="343"/>
      <c r="H48" s="122"/>
      <c r="I48" s="344"/>
      <c r="J48" s="331"/>
      <c r="K48" s="327"/>
      <c r="L48" s="327"/>
    </row>
    <row r="49" spans="1:12" ht="25.5" customHeight="1" x14ac:dyDescent="0.2">
      <c r="A49" s="119">
        <v>45</v>
      </c>
      <c r="B49" s="122"/>
      <c r="C49" s="121"/>
      <c r="D49" s="121"/>
      <c r="E49" s="121"/>
      <c r="F49" s="343"/>
      <c r="G49" s="343"/>
      <c r="H49" s="122"/>
      <c r="I49" s="344"/>
      <c r="J49" s="331"/>
      <c r="K49" s="327"/>
      <c r="L49" s="327"/>
    </row>
    <row r="50" spans="1:12" ht="25.5" customHeight="1" x14ac:dyDescent="0.2">
      <c r="A50" s="119">
        <v>46</v>
      </c>
      <c r="B50" s="122"/>
      <c r="C50" s="121"/>
      <c r="D50" s="121"/>
      <c r="E50" s="121"/>
      <c r="F50" s="343"/>
      <c r="G50" s="343"/>
      <c r="H50" s="122"/>
      <c r="I50" s="344"/>
      <c r="J50" s="331"/>
      <c r="K50" s="327"/>
      <c r="L50" s="327"/>
    </row>
    <row r="51" spans="1:12" ht="25.5" customHeight="1" x14ac:dyDescent="0.2">
      <c r="A51" s="119">
        <v>47</v>
      </c>
      <c r="B51" s="122"/>
      <c r="C51" s="121"/>
      <c r="D51" s="121"/>
      <c r="E51" s="121"/>
      <c r="F51" s="343"/>
      <c r="G51" s="330"/>
      <c r="H51" s="122"/>
      <c r="I51" s="344"/>
      <c r="J51" s="331"/>
      <c r="K51" s="327"/>
      <c r="L51" s="327"/>
    </row>
    <row r="52" spans="1:12" ht="25.5" customHeight="1" x14ac:dyDescent="0.2">
      <c r="A52" s="119">
        <v>48</v>
      </c>
      <c r="B52" s="122"/>
      <c r="C52" s="121"/>
      <c r="D52" s="121"/>
      <c r="E52" s="121"/>
      <c r="F52" s="343"/>
      <c r="G52" s="343"/>
      <c r="H52" s="122"/>
      <c r="I52" s="344"/>
      <c r="J52" s="331"/>
      <c r="K52" s="327"/>
      <c r="L52" s="327"/>
    </row>
    <row r="53" spans="1:12" ht="25.5" customHeight="1" x14ac:dyDescent="0.2">
      <c r="A53" s="119">
        <v>49</v>
      </c>
      <c r="B53" s="122"/>
      <c r="C53" s="121"/>
      <c r="D53" s="121"/>
      <c r="E53" s="121"/>
      <c r="F53" s="343"/>
      <c r="G53" s="343"/>
      <c r="H53" s="122"/>
      <c r="I53" s="344"/>
      <c r="J53" s="331"/>
      <c r="K53" s="327"/>
      <c r="L53" s="327"/>
    </row>
    <row r="54" spans="1:12" ht="25.5" customHeight="1" x14ac:dyDescent="0.2">
      <c r="A54" s="119">
        <v>50</v>
      </c>
      <c r="B54" s="122"/>
      <c r="C54" s="121"/>
      <c r="D54" s="121"/>
      <c r="E54" s="121"/>
      <c r="F54" s="343"/>
      <c r="G54" s="343"/>
      <c r="H54" s="122"/>
      <c r="I54" s="344"/>
      <c r="J54" s="331"/>
      <c r="K54" s="327"/>
      <c r="L54" s="327"/>
    </row>
    <row r="55" spans="1:12" ht="25.5" customHeight="1" x14ac:dyDescent="0.2">
      <c r="A55" s="119">
        <v>51</v>
      </c>
      <c r="B55" s="122"/>
      <c r="C55" s="121"/>
      <c r="D55" s="121"/>
      <c r="E55" s="121"/>
      <c r="F55" s="343"/>
      <c r="G55" s="343"/>
      <c r="H55" s="122"/>
      <c r="I55" s="344"/>
      <c r="J55" s="331"/>
      <c r="K55" s="327"/>
      <c r="L55" s="327"/>
    </row>
    <row r="56" spans="1:12" ht="25.5" customHeight="1" x14ac:dyDescent="0.2">
      <c r="A56" s="119">
        <v>52</v>
      </c>
      <c r="B56" s="122"/>
      <c r="C56" s="121"/>
      <c r="D56" s="121"/>
      <c r="E56" s="121"/>
      <c r="F56" s="343"/>
      <c r="G56" s="343"/>
      <c r="H56" s="122"/>
      <c r="I56" s="344"/>
      <c r="J56" s="331"/>
      <c r="K56" s="327"/>
      <c r="L56" s="327"/>
    </row>
    <row r="57" spans="1:12" ht="25.5" customHeight="1" x14ac:dyDescent="0.2">
      <c r="A57" s="119">
        <v>53</v>
      </c>
      <c r="B57" s="122"/>
      <c r="C57" s="121"/>
      <c r="D57" s="121"/>
      <c r="E57" s="121"/>
      <c r="F57" s="343"/>
      <c r="G57" s="343"/>
      <c r="H57" s="122"/>
      <c r="I57" s="344"/>
      <c r="J57" s="331"/>
      <c r="K57" s="327"/>
      <c r="L57" s="327"/>
    </row>
    <row r="58" spans="1:12" ht="25.5" customHeight="1" x14ac:dyDescent="0.2">
      <c r="A58" s="119">
        <v>54</v>
      </c>
      <c r="B58" s="122"/>
      <c r="C58" s="121"/>
      <c r="D58" s="121"/>
      <c r="E58" s="121"/>
      <c r="F58" s="343"/>
      <c r="G58" s="343"/>
      <c r="H58" s="122"/>
      <c r="I58" s="344"/>
      <c r="J58" s="331"/>
      <c r="K58" s="327"/>
      <c r="L58" s="327"/>
    </row>
    <row r="59" spans="1:12" ht="25.5" customHeight="1" x14ac:dyDescent="0.2">
      <c r="A59" s="119">
        <v>55</v>
      </c>
      <c r="B59" s="122"/>
      <c r="C59" s="121"/>
      <c r="D59" s="121"/>
      <c r="E59" s="121"/>
      <c r="F59" s="343"/>
      <c r="G59" s="343"/>
      <c r="H59" s="122"/>
      <c r="I59" s="344"/>
      <c r="J59" s="331"/>
      <c r="K59" s="327"/>
      <c r="L59" s="327"/>
    </row>
    <row r="60" spans="1:12" ht="25.5" customHeight="1" x14ac:dyDescent="0.2">
      <c r="A60" s="119">
        <v>56</v>
      </c>
      <c r="B60" s="122"/>
      <c r="C60" s="121"/>
      <c r="D60" s="121"/>
      <c r="E60" s="121"/>
      <c r="F60" s="343"/>
      <c r="G60" s="343"/>
      <c r="H60" s="122"/>
      <c r="I60" s="344"/>
      <c r="J60" s="331"/>
      <c r="K60" s="327"/>
      <c r="L60" s="327"/>
    </row>
    <row r="61" spans="1:12" ht="25.5" customHeight="1" x14ac:dyDescent="0.2">
      <c r="A61" s="119">
        <v>57</v>
      </c>
      <c r="B61" s="122"/>
      <c r="C61" s="121"/>
      <c r="D61" s="121"/>
      <c r="E61" s="121"/>
      <c r="F61" s="343"/>
      <c r="G61" s="343"/>
      <c r="H61" s="122"/>
      <c r="I61" s="344"/>
      <c r="J61" s="331"/>
      <c r="K61" s="327"/>
      <c r="L61" s="327"/>
    </row>
    <row r="62" spans="1:12" ht="25.5" customHeight="1" x14ac:dyDescent="0.2">
      <c r="A62" s="119">
        <v>58</v>
      </c>
      <c r="B62" s="122"/>
      <c r="C62" s="121"/>
      <c r="D62" s="120"/>
      <c r="E62" s="122"/>
      <c r="F62" s="340"/>
      <c r="G62" s="330"/>
      <c r="H62" s="122"/>
      <c r="I62" s="122"/>
      <c r="J62" s="331"/>
      <c r="K62" s="327"/>
      <c r="L62" s="327"/>
    </row>
    <row r="63" spans="1:12" ht="25.5" customHeight="1" x14ac:dyDescent="0.2">
      <c r="A63" s="102"/>
      <c r="B63" s="103"/>
      <c r="C63" s="104"/>
      <c r="D63" s="103"/>
      <c r="E63" s="103"/>
      <c r="F63" s="393"/>
      <c r="G63" s="393"/>
      <c r="H63" s="105"/>
      <c r="I63" s="105"/>
      <c r="J63" s="106"/>
    </row>
    <row r="64" spans="1:12" ht="25.5" customHeight="1" x14ac:dyDescent="0.2">
      <c r="A64" s="394"/>
      <c r="B64" s="395"/>
      <c r="C64" s="396"/>
      <c r="D64" s="397"/>
      <c r="E64" s="395"/>
      <c r="F64" s="398"/>
      <c r="G64" s="399"/>
      <c r="H64" s="394"/>
      <c r="I64" s="394"/>
      <c r="J64" s="400"/>
    </row>
  </sheetData>
  <sheetProtection insertRows="0"/>
  <mergeCells count="2">
    <mergeCell ref="H3:J3"/>
    <mergeCell ref="C3:D3"/>
  </mergeCells>
  <phoneticPr fontId="18" type="noConversion"/>
  <printOptions horizontalCentered="1"/>
  <pageMargins left="0.5" right="0.5" top="0.5" bottom="0.5" header="0.5" footer="0.5"/>
  <pageSetup scale="65"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1"/>
  <sheetViews>
    <sheetView workbookViewId="0">
      <selection activeCell="A10" sqref="A10"/>
    </sheetView>
  </sheetViews>
  <sheetFormatPr defaultRowHeight="12.75" x14ac:dyDescent="0.2"/>
  <cols>
    <col min="1" max="1" width="33.7109375" bestFit="1" customWidth="1"/>
    <col min="2" max="2" width="18.140625" customWidth="1"/>
    <col min="3" max="3" width="24.7109375" customWidth="1"/>
  </cols>
  <sheetData>
    <row r="1" spans="1:3" ht="27" x14ac:dyDescent="0.35">
      <c r="A1" s="261"/>
      <c r="B1" s="347"/>
      <c r="C1" s="262"/>
    </row>
    <row r="2" spans="1:3" ht="27" x14ac:dyDescent="0.35">
      <c r="A2" s="263" t="s">
        <v>112</v>
      </c>
      <c r="B2" s="348"/>
      <c r="C2" s="264"/>
    </row>
    <row r="3" spans="1:3" ht="27" x14ac:dyDescent="0.35">
      <c r="A3" s="263" t="s">
        <v>76</v>
      </c>
      <c r="B3" s="348"/>
      <c r="C3" s="264"/>
    </row>
    <row r="4" spans="1:3" ht="18.75" thickBot="1" x14ac:dyDescent="0.3">
      <c r="A4" s="310" t="s">
        <v>49</v>
      </c>
      <c r="B4" s="349" t="s">
        <v>50</v>
      </c>
      <c r="C4" s="311" t="s">
        <v>176</v>
      </c>
    </row>
    <row r="5" spans="1:3" x14ac:dyDescent="0.2">
      <c r="A5" s="321"/>
      <c r="B5" s="339"/>
      <c r="C5" s="317"/>
    </row>
    <row r="6" spans="1:3" x14ac:dyDescent="0.2">
      <c r="A6" s="321"/>
      <c r="C6" s="317"/>
    </row>
    <row r="7" spans="1:3" x14ac:dyDescent="0.2">
      <c r="A7" s="321"/>
      <c r="C7" s="317"/>
    </row>
    <row r="8" spans="1:3" x14ac:dyDescent="0.2">
      <c r="A8" s="321"/>
      <c r="C8" s="317"/>
    </row>
    <row r="9" spans="1:3" x14ac:dyDescent="0.2">
      <c r="A9" s="321"/>
      <c r="C9" s="317"/>
    </row>
    <row r="10" spans="1:3" x14ac:dyDescent="0.2">
      <c r="A10" s="321"/>
      <c r="C10" s="317"/>
    </row>
    <row r="11" spans="1:3" x14ac:dyDescent="0.2">
      <c r="A11" s="321"/>
      <c r="C11" s="317"/>
    </row>
    <row r="12" spans="1:3" x14ac:dyDescent="0.2">
      <c r="A12" s="321"/>
      <c r="C12" s="317"/>
    </row>
    <row r="13" spans="1:3" x14ac:dyDescent="0.2">
      <c r="A13" s="321"/>
      <c r="C13" s="317"/>
    </row>
    <row r="14" spans="1:3" x14ac:dyDescent="0.2">
      <c r="A14" s="321"/>
      <c r="C14" s="317"/>
    </row>
    <row r="15" spans="1:3" x14ac:dyDescent="0.2">
      <c r="A15" s="321"/>
      <c r="C15" s="317"/>
    </row>
    <row r="16" spans="1:3" x14ac:dyDescent="0.2">
      <c r="A16" s="321"/>
      <c r="C16" s="317"/>
    </row>
    <row r="17" spans="1:3" x14ac:dyDescent="0.2">
      <c r="A17" s="321"/>
      <c r="C17" s="317"/>
    </row>
    <row r="18" spans="1:3" x14ac:dyDescent="0.2">
      <c r="A18" s="321"/>
      <c r="C18" s="317"/>
    </row>
    <row r="19" spans="1:3" x14ac:dyDescent="0.2">
      <c r="A19" s="321"/>
      <c r="C19" s="317"/>
    </row>
    <row r="20" spans="1:3" x14ac:dyDescent="0.2">
      <c r="A20" s="321"/>
      <c r="C20" s="317"/>
    </row>
    <row r="21" spans="1:3" x14ac:dyDescent="0.2">
      <c r="A21" s="321"/>
      <c r="C21" s="317"/>
    </row>
    <row r="22" spans="1:3" x14ac:dyDescent="0.2">
      <c r="A22" s="321"/>
      <c r="C22" s="317"/>
    </row>
    <row r="23" spans="1:3" x14ac:dyDescent="0.2">
      <c r="A23" s="321"/>
      <c r="C23" s="317"/>
    </row>
    <row r="24" spans="1:3" x14ac:dyDescent="0.2">
      <c r="A24" s="321"/>
      <c r="C24" s="317"/>
    </row>
    <row r="25" spans="1:3" x14ac:dyDescent="0.2">
      <c r="A25" s="321"/>
      <c r="C25" s="317"/>
    </row>
    <row r="26" spans="1:3" x14ac:dyDescent="0.2">
      <c r="A26" s="321"/>
      <c r="C26" s="317"/>
    </row>
    <row r="27" spans="1:3" x14ac:dyDescent="0.2">
      <c r="C27" s="317"/>
    </row>
    <row r="28" spans="1:3" ht="18" x14ac:dyDescent="0.25">
      <c r="A28" s="318" t="s">
        <v>0</v>
      </c>
      <c r="B28" s="318"/>
      <c r="C28" s="319">
        <f>SUM(C5:C27)</f>
        <v>0</v>
      </c>
    </row>
    <row r="31" spans="1:3" x14ac:dyDescent="0.2">
      <c r="C31" s="317"/>
    </row>
  </sheetData>
  <autoFilter ref="A4:C4" xr:uid="{00000000-0009-0000-0000-000005000000}"/>
  <sortState xmlns:xlrd2="http://schemas.microsoft.com/office/spreadsheetml/2017/richdata2" ref="A6:B15">
    <sortCondition ref="A6:A15"/>
  </sortState>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Q37"/>
  <sheetViews>
    <sheetView zoomScale="85" zoomScaleNormal="85" workbookViewId="0"/>
  </sheetViews>
  <sheetFormatPr defaultColWidth="9.140625" defaultRowHeight="18" x14ac:dyDescent="0.25"/>
  <cols>
    <col min="1" max="2" width="23.28515625" style="6" customWidth="1"/>
    <col min="3" max="4" width="27.5703125" style="2" customWidth="1"/>
    <col min="5" max="6" width="22.5703125" style="2" customWidth="1"/>
    <col min="7" max="7" width="19" style="5" customWidth="1"/>
    <col min="8" max="8" width="24.5703125" style="5" bestFit="1" customWidth="1"/>
    <col min="9" max="9" width="16.7109375" style="5" customWidth="1"/>
    <col min="10" max="10" width="18" style="5" customWidth="1"/>
    <col min="11" max="11" width="18.28515625" style="2" customWidth="1"/>
    <col min="12" max="12" width="19.7109375" style="2" customWidth="1"/>
    <col min="13" max="13" width="18.5703125" style="2" customWidth="1"/>
    <col min="14" max="14" width="15.140625" style="2" customWidth="1"/>
    <col min="15" max="15" width="17.7109375" style="2" customWidth="1"/>
    <col min="16" max="16" width="9.140625" style="2"/>
    <col min="17" max="17" width="64.5703125" style="2" customWidth="1"/>
    <col min="18" max="16384" width="9.140625" style="2"/>
  </cols>
  <sheetData>
    <row r="1" spans="1:17" s="23" customFormat="1" ht="31.5" customHeight="1" x14ac:dyDescent="0.2">
      <c r="A1" s="42" t="s">
        <v>100</v>
      </c>
      <c r="B1" s="43"/>
      <c r="C1" s="43"/>
      <c r="D1" s="43"/>
      <c r="E1" s="43"/>
      <c r="F1" s="43"/>
      <c r="G1" s="43"/>
      <c r="H1" s="43"/>
      <c r="I1" s="43"/>
      <c r="J1" s="43"/>
      <c r="K1" s="43"/>
      <c r="L1" s="43"/>
      <c r="M1" s="43"/>
      <c r="N1" s="43"/>
      <c r="O1" s="44"/>
      <c r="Q1" s="345"/>
    </row>
    <row r="2" spans="1:17" s="23" customFormat="1" ht="33" customHeight="1" x14ac:dyDescent="0.2">
      <c r="A2" s="39">
        <f>'Payment Request FORM'!$A$2</f>
        <v>0</v>
      </c>
      <c r="B2" s="240"/>
      <c r="C2" s="40"/>
      <c r="D2" s="107"/>
      <c r="E2" s="107"/>
      <c r="F2" s="107"/>
      <c r="G2" s="25" t="s">
        <v>135</v>
      </c>
      <c r="H2" s="147">
        <f>'Payment Request FORM'!B8</f>
        <v>0</v>
      </c>
      <c r="I2" s="40"/>
      <c r="J2" s="40"/>
      <c r="K2" s="107"/>
      <c r="L2" s="40"/>
      <c r="M2" s="40"/>
      <c r="N2" s="40"/>
      <c r="O2" s="41"/>
      <c r="Q2" s="345"/>
    </row>
    <row r="3" spans="1:17" s="23" customFormat="1" ht="36.75" customHeight="1" x14ac:dyDescent="0.2">
      <c r="A3" s="239">
        <f>'Payment Request FORM'!$B$4</f>
        <v>0</v>
      </c>
      <c r="B3" s="239"/>
      <c r="C3" s="24"/>
      <c r="D3" s="24"/>
      <c r="E3" s="24"/>
      <c r="F3" s="24"/>
      <c r="G3" s="154"/>
      <c r="H3" s="45"/>
      <c r="I3" s="45"/>
      <c r="J3" s="45"/>
      <c r="K3" s="108"/>
      <c r="L3" s="26"/>
      <c r="M3" s="26"/>
      <c r="N3" s="27"/>
      <c r="O3" s="31"/>
      <c r="Q3" s="346"/>
    </row>
    <row r="4" spans="1:17" s="4" customFormat="1" x14ac:dyDescent="0.25">
      <c r="A4" s="18" t="s">
        <v>79</v>
      </c>
      <c r="B4" s="19" t="s">
        <v>174</v>
      </c>
      <c r="C4" s="20" t="s">
        <v>98</v>
      </c>
      <c r="D4" s="21" t="s">
        <v>9</v>
      </c>
      <c r="E4" s="21" t="s">
        <v>27</v>
      </c>
      <c r="F4" s="21" t="s">
        <v>140</v>
      </c>
      <c r="G4" s="21" t="s">
        <v>90</v>
      </c>
      <c r="H4" s="21" t="s">
        <v>90</v>
      </c>
      <c r="I4" s="21" t="s">
        <v>40</v>
      </c>
      <c r="J4" s="21"/>
      <c r="K4" s="21" t="s">
        <v>28</v>
      </c>
      <c r="L4" s="21" t="s">
        <v>28</v>
      </c>
      <c r="M4" s="19" t="s">
        <v>136</v>
      </c>
      <c r="N4" s="19" t="s">
        <v>1</v>
      </c>
      <c r="O4" s="22"/>
    </row>
    <row r="5" spans="1:17" s="13" customFormat="1" ht="18.75" thickBot="1" x14ac:dyDescent="0.3">
      <c r="A5" s="70" t="s">
        <v>80</v>
      </c>
      <c r="B5" s="71" t="s">
        <v>9</v>
      </c>
      <c r="C5" s="72" t="s">
        <v>9</v>
      </c>
      <c r="D5" s="73" t="s">
        <v>11</v>
      </c>
      <c r="E5" s="73" t="s">
        <v>0</v>
      </c>
      <c r="F5" s="73" t="s">
        <v>12</v>
      </c>
      <c r="G5" s="73" t="s">
        <v>91</v>
      </c>
      <c r="H5" s="73" t="s">
        <v>92</v>
      </c>
      <c r="I5" s="73" t="s">
        <v>12</v>
      </c>
      <c r="J5" s="73" t="s">
        <v>53</v>
      </c>
      <c r="K5" s="73" t="s">
        <v>9</v>
      </c>
      <c r="L5" s="73" t="s">
        <v>0</v>
      </c>
      <c r="M5" s="71" t="s">
        <v>13</v>
      </c>
      <c r="N5" s="74" t="s">
        <v>14</v>
      </c>
      <c r="O5" s="75" t="s">
        <v>10</v>
      </c>
    </row>
    <row r="6" spans="1:17" x14ac:dyDescent="0.25">
      <c r="A6" s="66">
        <v>1</v>
      </c>
      <c r="B6" s="289"/>
      <c r="C6" s="67">
        <f t="shared" ref="C6:C9" si="0">SUMIF(InvoicePaymentRequestNumber,A6,RequestedAmount)</f>
        <v>0</v>
      </c>
      <c r="D6" s="164">
        <f t="shared" ref="D6" si="1">SUMIF(InvoicePaymentRequestNumber,A6,ExpenseApprovedAmount)</f>
        <v>0</v>
      </c>
      <c r="E6" s="67">
        <f>D6</f>
        <v>0</v>
      </c>
      <c r="F6" s="67">
        <f>ROUND(E6*LocalSharePercent,2)</f>
        <v>0</v>
      </c>
      <c r="G6" s="69">
        <f>+F6-H6</f>
        <v>0</v>
      </c>
      <c r="H6" s="69">
        <v>0</v>
      </c>
      <c r="I6" s="69">
        <f>E6-F6</f>
        <v>0</v>
      </c>
      <c r="J6" s="69">
        <f>+I6*RetainagePercent</f>
        <v>0</v>
      </c>
      <c r="K6" s="68">
        <f>ROUND(I6-J6,2)</f>
        <v>0</v>
      </c>
      <c r="L6" s="69">
        <f>K6</f>
        <v>0</v>
      </c>
      <c r="M6" s="68">
        <f>H2-K6</f>
        <v>0</v>
      </c>
      <c r="N6" s="134"/>
      <c r="O6" s="133"/>
    </row>
    <row r="7" spans="1:17" x14ac:dyDescent="0.25">
      <c r="A7" s="7">
        <v>2</v>
      </c>
      <c r="B7" s="289"/>
      <c r="C7" s="67">
        <f t="shared" si="0"/>
        <v>0</v>
      </c>
      <c r="D7" s="164">
        <f t="shared" ref="D7:D9" si="2">SUMIF(InvoicePaymentRequestNumber,A7,ExpenseApprovedAmount)</f>
        <v>0</v>
      </c>
      <c r="E7" s="67">
        <f t="shared" ref="E7:E9" si="3">D7</f>
        <v>0</v>
      </c>
      <c r="F7" s="67">
        <f>ROUND(E7*LocalSharePercent,2)</f>
        <v>0</v>
      </c>
      <c r="G7" s="69">
        <f t="shared" ref="G7:G9" si="4">+F7-H7</f>
        <v>0</v>
      </c>
      <c r="H7" s="69">
        <v>0</v>
      </c>
      <c r="I7" s="69">
        <f t="shared" ref="I7:I8" si="5">E7-F7</f>
        <v>0</v>
      </c>
      <c r="J7" s="69">
        <f t="shared" ref="J7:J9" si="6">+I7*RetainagePercent</f>
        <v>0</v>
      </c>
      <c r="K7" s="68">
        <f>ROUND(I7-J7,2)</f>
        <v>0</v>
      </c>
      <c r="L7" s="65">
        <f t="shared" ref="L7:L9" si="7">L6+K7</f>
        <v>0</v>
      </c>
      <c r="M7" s="46">
        <f t="shared" ref="M7:M9" si="8">M6-K7</f>
        <v>0</v>
      </c>
      <c r="N7" s="135"/>
      <c r="O7" s="133"/>
    </row>
    <row r="8" spans="1:17" x14ac:dyDescent="0.25">
      <c r="A8" s="7">
        <v>3</v>
      </c>
      <c r="B8" s="289"/>
      <c r="C8" s="67">
        <f t="shared" si="0"/>
        <v>0</v>
      </c>
      <c r="D8" s="164">
        <f t="shared" si="2"/>
        <v>0</v>
      </c>
      <c r="E8" s="67">
        <f t="shared" si="3"/>
        <v>0</v>
      </c>
      <c r="F8" s="67">
        <f>ROUND(E8*0,2)</f>
        <v>0</v>
      </c>
      <c r="G8" s="69">
        <f t="shared" ref="G8" si="9">+F8-H8</f>
        <v>0</v>
      </c>
      <c r="H8" s="69">
        <v>0</v>
      </c>
      <c r="I8" s="69">
        <f t="shared" si="5"/>
        <v>0</v>
      </c>
      <c r="J8" s="69">
        <v>0</v>
      </c>
      <c r="K8" s="68">
        <f>ROUND(I8-J8,2)</f>
        <v>0</v>
      </c>
      <c r="L8" s="65">
        <f t="shared" si="7"/>
        <v>0</v>
      </c>
      <c r="M8" s="46">
        <f t="shared" si="8"/>
        <v>0</v>
      </c>
      <c r="N8" s="135"/>
      <c r="O8" s="133"/>
    </row>
    <row r="9" spans="1:17" x14ac:dyDescent="0.25">
      <c r="A9" s="7">
        <v>4</v>
      </c>
      <c r="B9" s="289"/>
      <c r="C9" s="67">
        <f t="shared" si="0"/>
        <v>0</v>
      </c>
      <c r="D9" s="164">
        <f t="shared" si="2"/>
        <v>0</v>
      </c>
      <c r="E9" s="67">
        <f t="shared" si="3"/>
        <v>0</v>
      </c>
      <c r="F9" s="67">
        <f t="shared" ref="F9:F30" si="10">ROUND(E9*LocalSharePercent,2)</f>
        <v>0</v>
      </c>
      <c r="G9" s="69">
        <f t="shared" si="4"/>
        <v>0</v>
      </c>
      <c r="H9" s="69">
        <v>0</v>
      </c>
      <c r="I9" s="69">
        <f t="shared" ref="I9" si="11">E9-F9</f>
        <v>0</v>
      </c>
      <c r="J9" s="69">
        <f t="shared" si="6"/>
        <v>0</v>
      </c>
      <c r="K9" s="68">
        <f t="shared" ref="K9" si="12">I9-J9</f>
        <v>0</v>
      </c>
      <c r="L9" s="65">
        <f t="shared" si="7"/>
        <v>0</v>
      </c>
      <c r="M9" s="46">
        <f t="shared" si="8"/>
        <v>0</v>
      </c>
      <c r="N9" s="135"/>
      <c r="O9" s="133"/>
    </row>
    <row r="10" spans="1:17" x14ac:dyDescent="0.25">
      <c r="A10" s="7">
        <v>5</v>
      </c>
      <c r="B10" s="289"/>
      <c r="C10" s="67">
        <f t="shared" ref="C10:C30" si="13">SUMIF(InvoicePaymentRequestNumber,A10,RequestedAmount)</f>
        <v>0</v>
      </c>
      <c r="D10" s="164">
        <f t="shared" ref="D10:D30" si="14">SUMIF(InvoicePaymentRequestNumber,A10,ExpenseApprovedAmount)</f>
        <v>0</v>
      </c>
      <c r="E10" s="67">
        <f t="shared" ref="E10:E30" si="15">D10</f>
        <v>0</v>
      </c>
      <c r="F10" s="67">
        <f t="shared" si="10"/>
        <v>0</v>
      </c>
      <c r="G10" s="69">
        <f t="shared" ref="G10:G30" si="16">+F10-H10</f>
        <v>0</v>
      </c>
      <c r="H10" s="69">
        <v>0</v>
      </c>
      <c r="I10" s="69">
        <f t="shared" ref="I10:I30" si="17">E10-F10</f>
        <v>0</v>
      </c>
      <c r="J10" s="69">
        <f t="shared" ref="J10:J30" si="18">+I10*RetainagePercent</f>
        <v>0</v>
      </c>
      <c r="K10" s="68">
        <f t="shared" ref="K10:K30" si="19">I10-J10</f>
        <v>0</v>
      </c>
      <c r="L10" s="65">
        <f t="shared" ref="L10:L30" si="20">L9+K10</f>
        <v>0</v>
      </c>
      <c r="M10" s="46">
        <f t="shared" ref="M10:M30" si="21">M9-K10</f>
        <v>0</v>
      </c>
      <c r="N10" s="135"/>
      <c r="O10" s="133"/>
    </row>
    <row r="11" spans="1:17" x14ac:dyDescent="0.25">
      <c r="A11" s="7">
        <v>6</v>
      </c>
      <c r="B11" s="289"/>
      <c r="C11" s="67">
        <f t="shared" si="13"/>
        <v>0</v>
      </c>
      <c r="D11" s="164">
        <f t="shared" si="14"/>
        <v>0</v>
      </c>
      <c r="E11" s="67">
        <f t="shared" si="15"/>
        <v>0</v>
      </c>
      <c r="F11" s="67">
        <f t="shared" si="10"/>
        <v>0</v>
      </c>
      <c r="G11" s="69">
        <f t="shared" si="16"/>
        <v>0</v>
      </c>
      <c r="H11" s="69">
        <v>0</v>
      </c>
      <c r="I11" s="69">
        <f t="shared" si="17"/>
        <v>0</v>
      </c>
      <c r="J11" s="69">
        <f t="shared" si="18"/>
        <v>0</v>
      </c>
      <c r="K11" s="68">
        <f t="shared" si="19"/>
        <v>0</v>
      </c>
      <c r="L11" s="65">
        <f t="shared" si="20"/>
        <v>0</v>
      </c>
      <c r="M11" s="46">
        <f t="shared" si="21"/>
        <v>0</v>
      </c>
      <c r="N11" s="135"/>
      <c r="O11" s="133"/>
    </row>
    <row r="12" spans="1:17" x14ac:dyDescent="0.25">
      <c r="A12" s="7">
        <v>7</v>
      </c>
      <c r="B12" s="289"/>
      <c r="C12" s="67">
        <f t="shared" si="13"/>
        <v>0</v>
      </c>
      <c r="D12" s="164">
        <f t="shared" si="14"/>
        <v>0</v>
      </c>
      <c r="E12" s="67">
        <f t="shared" si="15"/>
        <v>0</v>
      </c>
      <c r="F12" s="67">
        <f t="shared" si="10"/>
        <v>0</v>
      </c>
      <c r="G12" s="69">
        <f t="shared" si="16"/>
        <v>0</v>
      </c>
      <c r="H12" s="69">
        <v>0</v>
      </c>
      <c r="I12" s="69">
        <f t="shared" si="17"/>
        <v>0</v>
      </c>
      <c r="J12" s="69">
        <f t="shared" si="18"/>
        <v>0</v>
      </c>
      <c r="K12" s="68">
        <f t="shared" si="19"/>
        <v>0</v>
      </c>
      <c r="L12" s="65">
        <f t="shared" si="20"/>
        <v>0</v>
      </c>
      <c r="M12" s="46">
        <f t="shared" si="21"/>
        <v>0</v>
      </c>
      <c r="N12" s="135"/>
      <c r="O12" s="133"/>
    </row>
    <row r="13" spans="1:17" x14ac:dyDescent="0.25">
      <c r="A13" s="7">
        <v>8</v>
      </c>
      <c r="B13" s="289"/>
      <c r="C13" s="67">
        <f t="shared" si="13"/>
        <v>0</v>
      </c>
      <c r="D13" s="164">
        <f t="shared" si="14"/>
        <v>0</v>
      </c>
      <c r="E13" s="67">
        <f t="shared" si="15"/>
        <v>0</v>
      </c>
      <c r="F13" s="67">
        <f t="shared" si="10"/>
        <v>0</v>
      </c>
      <c r="G13" s="69">
        <f t="shared" si="16"/>
        <v>0</v>
      </c>
      <c r="H13" s="69">
        <v>0</v>
      </c>
      <c r="I13" s="69">
        <f t="shared" si="17"/>
        <v>0</v>
      </c>
      <c r="J13" s="69">
        <f t="shared" si="18"/>
        <v>0</v>
      </c>
      <c r="K13" s="68">
        <f t="shared" si="19"/>
        <v>0</v>
      </c>
      <c r="L13" s="65">
        <f t="shared" si="20"/>
        <v>0</v>
      </c>
      <c r="M13" s="46">
        <f t="shared" si="21"/>
        <v>0</v>
      </c>
      <c r="N13" s="135"/>
      <c r="O13" s="133"/>
    </row>
    <row r="14" spans="1:17" x14ac:dyDescent="0.25">
      <c r="A14" s="7">
        <v>9</v>
      </c>
      <c r="B14" s="289"/>
      <c r="C14" s="67">
        <f t="shared" si="13"/>
        <v>0</v>
      </c>
      <c r="D14" s="164">
        <f t="shared" si="14"/>
        <v>0</v>
      </c>
      <c r="E14" s="67">
        <f t="shared" si="15"/>
        <v>0</v>
      </c>
      <c r="F14" s="67">
        <f t="shared" si="10"/>
        <v>0</v>
      </c>
      <c r="G14" s="69">
        <f t="shared" si="16"/>
        <v>0</v>
      </c>
      <c r="H14" s="69">
        <v>0</v>
      </c>
      <c r="I14" s="69">
        <f t="shared" si="17"/>
        <v>0</v>
      </c>
      <c r="J14" s="69">
        <f t="shared" si="18"/>
        <v>0</v>
      </c>
      <c r="K14" s="68">
        <f t="shared" si="19"/>
        <v>0</v>
      </c>
      <c r="L14" s="65">
        <f t="shared" si="20"/>
        <v>0</v>
      </c>
      <c r="M14" s="46">
        <f t="shared" si="21"/>
        <v>0</v>
      </c>
      <c r="N14" s="135"/>
      <c r="O14" s="133"/>
    </row>
    <row r="15" spans="1:17" x14ac:dyDescent="0.25">
      <c r="A15" s="7">
        <v>10</v>
      </c>
      <c r="B15" s="289"/>
      <c r="C15" s="67">
        <f>SUMIF(InvoicePaymentRequestNumber,A15,RequestedAmount)</f>
        <v>0</v>
      </c>
      <c r="D15" s="164">
        <f t="shared" si="14"/>
        <v>0</v>
      </c>
      <c r="E15" s="67">
        <f t="shared" si="15"/>
        <v>0</v>
      </c>
      <c r="F15" s="67">
        <f t="shared" si="10"/>
        <v>0</v>
      </c>
      <c r="G15" s="69">
        <f t="shared" si="16"/>
        <v>0</v>
      </c>
      <c r="H15" s="69">
        <v>0</v>
      </c>
      <c r="I15" s="69">
        <f t="shared" si="17"/>
        <v>0</v>
      </c>
      <c r="J15" s="69">
        <f t="shared" si="18"/>
        <v>0</v>
      </c>
      <c r="K15" s="68">
        <f t="shared" si="19"/>
        <v>0</v>
      </c>
      <c r="L15" s="65">
        <f t="shared" si="20"/>
        <v>0</v>
      </c>
      <c r="M15" s="46">
        <f t="shared" si="21"/>
        <v>0</v>
      </c>
      <c r="N15" s="135"/>
      <c r="O15" s="133"/>
    </row>
    <row r="16" spans="1:17" x14ac:dyDescent="0.25">
      <c r="A16" s="7">
        <v>11</v>
      </c>
      <c r="B16" s="289"/>
      <c r="C16" s="67">
        <f t="shared" si="13"/>
        <v>0</v>
      </c>
      <c r="D16" s="164">
        <f t="shared" si="14"/>
        <v>0</v>
      </c>
      <c r="E16" s="67">
        <f t="shared" si="15"/>
        <v>0</v>
      </c>
      <c r="F16" s="67">
        <f t="shared" si="10"/>
        <v>0</v>
      </c>
      <c r="G16" s="69">
        <f t="shared" si="16"/>
        <v>0</v>
      </c>
      <c r="H16" s="69">
        <v>0</v>
      </c>
      <c r="I16" s="69">
        <f t="shared" si="17"/>
        <v>0</v>
      </c>
      <c r="J16" s="69">
        <f t="shared" si="18"/>
        <v>0</v>
      </c>
      <c r="K16" s="68">
        <f t="shared" si="19"/>
        <v>0</v>
      </c>
      <c r="L16" s="65">
        <f t="shared" si="20"/>
        <v>0</v>
      </c>
      <c r="M16" s="46">
        <f t="shared" si="21"/>
        <v>0</v>
      </c>
      <c r="N16" s="135"/>
      <c r="O16" s="133"/>
    </row>
    <row r="17" spans="1:15" x14ac:dyDescent="0.25">
      <c r="A17" s="7">
        <v>12</v>
      </c>
      <c r="B17" s="289"/>
      <c r="C17" s="67">
        <f t="shared" si="13"/>
        <v>0</v>
      </c>
      <c r="D17" s="164">
        <f t="shared" si="14"/>
        <v>0</v>
      </c>
      <c r="E17" s="67">
        <f t="shared" si="15"/>
        <v>0</v>
      </c>
      <c r="F17" s="67">
        <f t="shared" si="10"/>
        <v>0</v>
      </c>
      <c r="G17" s="69">
        <f t="shared" si="16"/>
        <v>0</v>
      </c>
      <c r="H17" s="69">
        <v>0</v>
      </c>
      <c r="I17" s="69">
        <f t="shared" si="17"/>
        <v>0</v>
      </c>
      <c r="J17" s="69">
        <f t="shared" si="18"/>
        <v>0</v>
      </c>
      <c r="K17" s="68">
        <f t="shared" si="19"/>
        <v>0</v>
      </c>
      <c r="L17" s="65">
        <f t="shared" si="20"/>
        <v>0</v>
      </c>
      <c r="M17" s="46">
        <f t="shared" si="21"/>
        <v>0</v>
      </c>
      <c r="N17" s="135"/>
      <c r="O17" s="133"/>
    </row>
    <row r="18" spans="1:15" x14ac:dyDescent="0.25">
      <c r="A18" s="7">
        <v>13</v>
      </c>
      <c r="B18" s="289"/>
      <c r="C18" s="67">
        <f t="shared" si="13"/>
        <v>0</v>
      </c>
      <c r="D18" s="164">
        <f t="shared" si="14"/>
        <v>0</v>
      </c>
      <c r="E18" s="67">
        <f t="shared" si="15"/>
        <v>0</v>
      </c>
      <c r="F18" s="67">
        <f t="shared" si="10"/>
        <v>0</v>
      </c>
      <c r="G18" s="69">
        <f t="shared" si="16"/>
        <v>0</v>
      </c>
      <c r="H18" s="69">
        <v>0</v>
      </c>
      <c r="I18" s="69">
        <f t="shared" si="17"/>
        <v>0</v>
      </c>
      <c r="J18" s="69">
        <f t="shared" si="18"/>
        <v>0</v>
      </c>
      <c r="K18" s="68">
        <f t="shared" si="19"/>
        <v>0</v>
      </c>
      <c r="L18" s="65">
        <f t="shared" si="20"/>
        <v>0</v>
      </c>
      <c r="M18" s="46">
        <f t="shared" si="21"/>
        <v>0</v>
      </c>
      <c r="N18" s="135"/>
      <c r="O18" s="133"/>
    </row>
    <row r="19" spans="1:15" x14ac:dyDescent="0.25">
      <c r="A19" s="7">
        <v>14</v>
      </c>
      <c r="B19" s="289"/>
      <c r="C19" s="67">
        <f t="shared" si="13"/>
        <v>0</v>
      </c>
      <c r="D19" s="164">
        <f t="shared" si="14"/>
        <v>0</v>
      </c>
      <c r="E19" s="67">
        <f t="shared" si="15"/>
        <v>0</v>
      </c>
      <c r="F19" s="67">
        <f t="shared" si="10"/>
        <v>0</v>
      </c>
      <c r="G19" s="69">
        <f t="shared" si="16"/>
        <v>0</v>
      </c>
      <c r="H19" s="69">
        <v>0</v>
      </c>
      <c r="I19" s="69">
        <f t="shared" si="17"/>
        <v>0</v>
      </c>
      <c r="J19" s="69">
        <f t="shared" si="18"/>
        <v>0</v>
      </c>
      <c r="K19" s="68">
        <f t="shared" si="19"/>
        <v>0</v>
      </c>
      <c r="L19" s="65">
        <f t="shared" si="20"/>
        <v>0</v>
      </c>
      <c r="M19" s="46">
        <f t="shared" si="21"/>
        <v>0</v>
      </c>
      <c r="N19" s="135"/>
      <c r="O19" s="133"/>
    </row>
    <row r="20" spans="1:15" x14ac:dyDescent="0.25">
      <c r="A20" s="7">
        <v>15</v>
      </c>
      <c r="B20" s="289"/>
      <c r="C20" s="67">
        <f t="shared" si="13"/>
        <v>0</v>
      </c>
      <c r="D20" s="164">
        <f t="shared" si="14"/>
        <v>0</v>
      </c>
      <c r="E20" s="67">
        <f t="shared" si="15"/>
        <v>0</v>
      </c>
      <c r="F20" s="67">
        <f t="shared" si="10"/>
        <v>0</v>
      </c>
      <c r="G20" s="69">
        <f t="shared" si="16"/>
        <v>0</v>
      </c>
      <c r="H20" s="69">
        <v>0</v>
      </c>
      <c r="I20" s="69">
        <f t="shared" si="17"/>
        <v>0</v>
      </c>
      <c r="J20" s="69">
        <f t="shared" si="18"/>
        <v>0</v>
      </c>
      <c r="K20" s="68">
        <f t="shared" si="19"/>
        <v>0</v>
      </c>
      <c r="L20" s="65">
        <f t="shared" si="20"/>
        <v>0</v>
      </c>
      <c r="M20" s="46">
        <f t="shared" si="21"/>
        <v>0</v>
      </c>
      <c r="N20" s="135"/>
      <c r="O20" s="133"/>
    </row>
    <row r="21" spans="1:15" x14ac:dyDescent="0.25">
      <c r="A21" s="7">
        <v>16</v>
      </c>
      <c r="B21" s="289"/>
      <c r="C21" s="67">
        <f t="shared" si="13"/>
        <v>0</v>
      </c>
      <c r="D21" s="164">
        <f t="shared" si="14"/>
        <v>0</v>
      </c>
      <c r="E21" s="67">
        <f t="shared" si="15"/>
        <v>0</v>
      </c>
      <c r="F21" s="67">
        <f t="shared" si="10"/>
        <v>0</v>
      </c>
      <c r="G21" s="69">
        <f t="shared" si="16"/>
        <v>0</v>
      </c>
      <c r="H21" s="69">
        <v>0</v>
      </c>
      <c r="I21" s="69">
        <f t="shared" si="17"/>
        <v>0</v>
      </c>
      <c r="J21" s="69">
        <f t="shared" si="18"/>
        <v>0</v>
      </c>
      <c r="K21" s="68">
        <f t="shared" si="19"/>
        <v>0</v>
      </c>
      <c r="L21" s="65">
        <f t="shared" si="20"/>
        <v>0</v>
      </c>
      <c r="M21" s="46">
        <f t="shared" si="21"/>
        <v>0</v>
      </c>
      <c r="N21" s="135"/>
      <c r="O21" s="133"/>
    </row>
    <row r="22" spans="1:15" x14ac:dyDescent="0.25">
      <c r="A22" s="7">
        <v>17</v>
      </c>
      <c r="B22" s="289"/>
      <c r="C22" s="67">
        <f t="shared" si="13"/>
        <v>0</v>
      </c>
      <c r="D22" s="164">
        <f t="shared" si="14"/>
        <v>0</v>
      </c>
      <c r="E22" s="67">
        <f t="shared" si="15"/>
        <v>0</v>
      </c>
      <c r="F22" s="67">
        <f t="shared" si="10"/>
        <v>0</v>
      </c>
      <c r="G22" s="69">
        <f t="shared" si="16"/>
        <v>0</v>
      </c>
      <c r="H22" s="69">
        <v>0</v>
      </c>
      <c r="I22" s="69">
        <f t="shared" si="17"/>
        <v>0</v>
      </c>
      <c r="J22" s="69">
        <f t="shared" si="18"/>
        <v>0</v>
      </c>
      <c r="K22" s="68">
        <f t="shared" si="19"/>
        <v>0</v>
      </c>
      <c r="L22" s="65">
        <f t="shared" si="20"/>
        <v>0</v>
      </c>
      <c r="M22" s="46">
        <f t="shared" si="21"/>
        <v>0</v>
      </c>
      <c r="N22" s="135"/>
      <c r="O22" s="133"/>
    </row>
    <row r="23" spans="1:15" x14ac:dyDescent="0.25">
      <c r="A23" s="7">
        <v>18</v>
      </c>
      <c r="B23" s="289"/>
      <c r="C23" s="67">
        <f t="shared" si="13"/>
        <v>0</v>
      </c>
      <c r="D23" s="164">
        <f t="shared" si="14"/>
        <v>0</v>
      </c>
      <c r="E23" s="67">
        <f t="shared" si="15"/>
        <v>0</v>
      </c>
      <c r="F23" s="67">
        <f t="shared" si="10"/>
        <v>0</v>
      </c>
      <c r="G23" s="69">
        <f t="shared" si="16"/>
        <v>0</v>
      </c>
      <c r="H23" s="69">
        <v>0</v>
      </c>
      <c r="I23" s="69">
        <f t="shared" si="17"/>
        <v>0</v>
      </c>
      <c r="J23" s="69">
        <f t="shared" si="18"/>
        <v>0</v>
      </c>
      <c r="K23" s="68">
        <f t="shared" si="19"/>
        <v>0</v>
      </c>
      <c r="L23" s="65">
        <f t="shared" si="20"/>
        <v>0</v>
      </c>
      <c r="M23" s="46">
        <f t="shared" si="21"/>
        <v>0</v>
      </c>
      <c r="N23" s="135"/>
      <c r="O23" s="133"/>
    </row>
    <row r="24" spans="1:15" x14ac:dyDescent="0.25">
      <c r="A24" s="7">
        <v>19</v>
      </c>
      <c r="B24" s="289"/>
      <c r="C24" s="67">
        <f t="shared" si="13"/>
        <v>0</v>
      </c>
      <c r="D24" s="164">
        <f t="shared" si="14"/>
        <v>0</v>
      </c>
      <c r="E24" s="67">
        <f t="shared" si="15"/>
        <v>0</v>
      </c>
      <c r="F24" s="67">
        <f t="shared" si="10"/>
        <v>0</v>
      </c>
      <c r="G24" s="69">
        <f t="shared" si="16"/>
        <v>0</v>
      </c>
      <c r="H24" s="69">
        <v>0</v>
      </c>
      <c r="I24" s="69">
        <f t="shared" si="17"/>
        <v>0</v>
      </c>
      <c r="J24" s="69">
        <f t="shared" si="18"/>
        <v>0</v>
      </c>
      <c r="K24" s="68">
        <f t="shared" si="19"/>
        <v>0</v>
      </c>
      <c r="L24" s="65">
        <f t="shared" si="20"/>
        <v>0</v>
      </c>
      <c r="M24" s="46">
        <f t="shared" si="21"/>
        <v>0</v>
      </c>
      <c r="N24" s="135"/>
      <c r="O24" s="133"/>
    </row>
    <row r="25" spans="1:15" x14ac:dyDescent="0.25">
      <c r="A25" s="7">
        <v>20</v>
      </c>
      <c r="B25" s="289"/>
      <c r="C25" s="67">
        <f t="shared" si="13"/>
        <v>0</v>
      </c>
      <c r="D25" s="164">
        <f t="shared" si="14"/>
        <v>0</v>
      </c>
      <c r="E25" s="67">
        <f t="shared" si="15"/>
        <v>0</v>
      </c>
      <c r="F25" s="67">
        <f t="shared" si="10"/>
        <v>0</v>
      </c>
      <c r="G25" s="69">
        <f t="shared" si="16"/>
        <v>0</v>
      </c>
      <c r="H25" s="69">
        <v>0</v>
      </c>
      <c r="I25" s="69">
        <f t="shared" si="17"/>
        <v>0</v>
      </c>
      <c r="J25" s="69">
        <f t="shared" si="18"/>
        <v>0</v>
      </c>
      <c r="K25" s="68">
        <f t="shared" si="19"/>
        <v>0</v>
      </c>
      <c r="L25" s="65">
        <f t="shared" si="20"/>
        <v>0</v>
      </c>
      <c r="M25" s="46">
        <f t="shared" si="21"/>
        <v>0</v>
      </c>
      <c r="N25" s="135"/>
      <c r="O25" s="133"/>
    </row>
    <row r="26" spans="1:15" x14ac:dyDescent="0.25">
      <c r="A26" s="7">
        <v>21</v>
      </c>
      <c r="B26" s="289"/>
      <c r="C26" s="67">
        <f t="shared" si="13"/>
        <v>0</v>
      </c>
      <c r="D26" s="164">
        <f t="shared" si="14"/>
        <v>0</v>
      </c>
      <c r="E26" s="67">
        <f t="shared" si="15"/>
        <v>0</v>
      </c>
      <c r="F26" s="67">
        <f t="shared" si="10"/>
        <v>0</v>
      </c>
      <c r="G26" s="69">
        <f t="shared" si="16"/>
        <v>0</v>
      </c>
      <c r="H26" s="69">
        <v>0</v>
      </c>
      <c r="I26" s="69">
        <f t="shared" si="17"/>
        <v>0</v>
      </c>
      <c r="J26" s="69">
        <f t="shared" si="18"/>
        <v>0</v>
      </c>
      <c r="K26" s="68">
        <f t="shared" si="19"/>
        <v>0</v>
      </c>
      <c r="L26" s="65">
        <f t="shared" si="20"/>
        <v>0</v>
      </c>
      <c r="M26" s="46">
        <f t="shared" si="21"/>
        <v>0</v>
      </c>
      <c r="N26" s="135"/>
      <c r="O26" s="133"/>
    </row>
    <row r="27" spans="1:15" x14ac:dyDescent="0.25">
      <c r="A27" s="7">
        <v>22</v>
      </c>
      <c r="B27" s="289"/>
      <c r="C27" s="67">
        <f t="shared" si="13"/>
        <v>0</v>
      </c>
      <c r="D27" s="164">
        <f t="shared" si="14"/>
        <v>0</v>
      </c>
      <c r="E27" s="67">
        <f t="shared" si="15"/>
        <v>0</v>
      </c>
      <c r="F27" s="67">
        <f t="shared" si="10"/>
        <v>0</v>
      </c>
      <c r="G27" s="69">
        <f t="shared" si="16"/>
        <v>0</v>
      </c>
      <c r="H27" s="69">
        <v>0</v>
      </c>
      <c r="I27" s="69">
        <f t="shared" si="17"/>
        <v>0</v>
      </c>
      <c r="J27" s="69">
        <f t="shared" si="18"/>
        <v>0</v>
      </c>
      <c r="K27" s="68">
        <f t="shared" si="19"/>
        <v>0</v>
      </c>
      <c r="L27" s="65">
        <f t="shared" si="20"/>
        <v>0</v>
      </c>
      <c r="M27" s="46">
        <f t="shared" si="21"/>
        <v>0</v>
      </c>
      <c r="N27" s="135"/>
      <c r="O27" s="133"/>
    </row>
    <row r="28" spans="1:15" x14ac:dyDescent="0.25">
      <c r="A28" s="7">
        <v>23</v>
      </c>
      <c r="B28" s="289"/>
      <c r="C28" s="67">
        <f t="shared" si="13"/>
        <v>0</v>
      </c>
      <c r="D28" s="164">
        <f t="shared" si="14"/>
        <v>0</v>
      </c>
      <c r="E28" s="67">
        <f t="shared" si="15"/>
        <v>0</v>
      </c>
      <c r="F28" s="67">
        <f t="shared" si="10"/>
        <v>0</v>
      </c>
      <c r="G28" s="69">
        <f t="shared" si="16"/>
        <v>0</v>
      </c>
      <c r="H28" s="69">
        <v>0</v>
      </c>
      <c r="I28" s="69">
        <f t="shared" si="17"/>
        <v>0</v>
      </c>
      <c r="J28" s="69">
        <f t="shared" si="18"/>
        <v>0</v>
      </c>
      <c r="K28" s="68">
        <f t="shared" si="19"/>
        <v>0</v>
      </c>
      <c r="L28" s="65">
        <f t="shared" si="20"/>
        <v>0</v>
      </c>
      <c r="M28" s="46">
        <f t="shared" si="21"/>
        <v>0</v>
      </c>
      <c r="N28" s="135"/>
      <c r="O28" s="133"/>
    </row>
    <row r="29" spans="1:15" x14ac:dyDescent="0.25">
      <c r="A29" s="7">
        <v>24</v>
      </c>
      <c r="B29" s="289"/>
      <c r="C29" s="67">
        <f t="shared" si="13"/>
        <v>0</v>
      </c>
      <c r="D29" s="164">
        <f t="shared" si="14"/>
        <v>0</v>
      </c>
      <c r="E29" s="67">
        <f t="shared" si="15"/>
        <v>0</v>
      </c>
      <c r="F29" s="67">
        <f t="shared" si="10"/>
        <v>0</v>
      </c>
      <c r="G29" s="69">
        <f t="shared" si="16"/>
        <v>0</v>
      </c>
      <c r="H29" s="69">
        <v>0</v>
      </c>
      <c r="I29" s="69">
        <f t="shared" si="17"/>
        <v>0</v>
      </c>
      <c r="J29" s="69">
        <f t="shared" si="18"/>
        <v>0</v>
      </c>
      <c r="K29" s="68">
        <f t="shared" si="19"/>
        <v>0</v>
      </c>
      <c r="L29" s="65">
        <f t="shared" si="20"/>
        <v>0</v>
      </c>
      <c r="M29" s="46">
        <f t="shared" si="21"/>
        <v>0</v>
      </c>
      <c r="N29" s="135"/>
      <c r="O29" s="133"/>
    </row>
    <row r="30" spans="1:15" x14ac:dyDescent="0.25">
      <c r="A30" s="7">
        <v>25</v>
      </c>
      <c r="B30" s="289"/>
      <c r="C30" s="67">
        <f t="shared" si="13"/>
        <v>0</v>
      </c>
      <c r="D30" s="164">
        <f t="shared" si="14"/>
        <v>0</v>
      </c>
      <c r="E30" s="67">
        <f t="shared" si="15"/>
        <v>0</v>
      </c>
      <c r="F30" s="67">
        <f t="shared" si="10"/>
        <v>0</v>
      </c>
      <c r="G30" s="69">
        <f t="shared" si="16"/>
        <v>0</v>
      </c>
      <c r="H30" s="69">
        <v>0</v>
      </c>
      <c r="I30" s="69">
        <f t="shared" si="17"/>
        <v>0</v>
      </c>
      <c r="J30" s="69">
        <f t="shared" si="18"/>
        <v>0</v>
      </c>
      <c r="K30" s="68">
        <f t="shared" si="19"/>
        <v>0</v>
      </c>
      <c r="L30" s="65">
        <f t="shared" si="20"/>
        <v>0</v>
      </c>
      <c r="M30" s="46">
        <f t="shared" si="21"/>
        <v>0</v>
      </c>
      <c r="N30" s="135"/>
      <c r="O30" s="133"/>
    </row>
    <row r="31" spans="1:15" ht="9.75" customHeight="1" thickBot="1" x14ac:dyDescent="0.3">
      <c r="A31" s="57"/>
      <c r="B31" s="57"/>
      <c r="C31" s="59"/>
      <c r="D31" s="165"/>
      <c r="E31" s="60"/>
      <c r="F31" s="59"/>
      <c r="G31" s="59"/>
      <c r="H31" s="59"/>
      <c r="I31" s="59"/>
      <c r="J31" s="59"/>
      <c r="K31" s="61"/>
      <c r="L31" s="62"/>
      <c r="M31" s="63"/>
      <c r="N31" s="58"/>
      <c r="O31" s="64"/>
    </row>
    <row r="32" spans="1:15" ht="19.5" thickTop="1" thickBot="1" x14ac:dyDescent="0.3">
      <c r="A32" s="28" t="s">
        <v>0</v>
      </c>
      <c r="B32" s="47">
        <f>SUM(B6:B31)</f>
        <v>0</v>
      </c>
      <c r="C32" s="47">
        <f>SUM(C6:C31)</f>
        <v>0</v>
      </c>
      <c r="D32" s="47">
        <f>SUM(D6:D31)</f>
        <v>0</v>
      </c>
      <c r="E32" s="47"/>
      <c r="F32" s="47"/>
      <c r="G32" s="47">
        <f>SUM(FederalShare)</f>
        <v>0</v>
      </c>
      <c r="H32" s="47">
        <f>SUM(LocalInKind)</f>
        <v>0</v>
      </c>
      <c r="I32" s="47">
        <f>SUM(TWDBShare)</f>
        <v>0</v>
      </c>
      <c r="J32" s="47">
        <f>SUM(Retainage)</f>
        <v>0</v>
      </c>
      <c r="K32" s="47">
        <f>SUM(K6:K31)</f>
        <v>0</v>
      </c>
      <c r="L32" s="47"/>
      <c r="M32" s="47"/>
      <c r="N32" s="29"/>
      <c r="O32" s="30"/>
    </row>
    <row r="34" spans="1:11" ht="18.75" thickBot="1" x14ac:dyDescent="0.3">
      <c r="K34" s="14"/>
    </row>
    <row r="35" spans="1:11" s="83" customFormat="1" ht="23.25" x14ac:dyDescent="0.35">
      <c r="A35" s="86" t="s">
        <v>39</v>
      </c>
      <c r="B35" s="285"/>
      <c r="C35" s="89"/>
      <c r="D35" s="155">
        <v>0</v>
      </c>
      <c r="E35" s="156"/>
      <c r="F35" s="157"/>
      <c r="G35" s="85"/>
      <c r="H35" s="85"/>
      <c r="I35" s="85"/>
      <c r="J35" s="85"/>
      <c r="K35" s="84"/>
    </row>
    <row r="36" spans="1:11" s="83" customFormat="1" ht="23.25" x14ac:dyDescent="0.35">
      <c r="A36" s="87" t="s">
        <v>38</v>
      </c>
      <c r="B36" s="286"/>
      <c r="D36" s="157"/>
      <c r="E36" s="158"/>
      <c r="F36" s="157"/>
      <c r="G36" s="85"/>
      <c r="H36" s="85"/>
      <c r="I36" s="85"/>
      <c r="J36" s="85"/>
    </row>
    <row r="37" spans="1:11" s="83" customFormat="1" ht="24" thickBot="1" x14ac:dyDescent="0.4">
      <c r="A37" s="88"/>
      <c r="B37" s="287"/>
      <c r="C37" s="90"/>
      <c r="D37" s="159">
        <f>SUM(D35:D36)</f>
        <v>0</v>
      </c>
      <c r="E37" s="160"/>
      <c r="F37" s="245"/>
      <c r="G37" s="85"/>
      <c r="H37" s="85"/>
      <c r="I37" s="85"/>
      <c r="J37" s="85"/>
    </row>
  </sheetData>
  <sheetProtection password="941F" sheet="1" objects="1" scenarios="1"/>
  <phoneticPr fontId="18" type="noConversion"/>
  <dataValidations count="3">
    <dataValidation allowBlank="1" showInputMessage="1" showErrorMessage="1" prompt="This total should equal Total Payments and Outlay Total" sqref="D35" xr:uid="{00000000-0002-0000-0700-000000000000}"/>
    <dataValidation allowBlank="1" showInputMessage="1" showErrorMessage="1" prompt="Enter amount of local in-kind for this payment request_x000a_" sqref="H6:H30" xr:uid="{00000000-0002-0000-0700-000001000000}"/>
    <dataValidation allowBlank="1" showInputMessage="1" showErrorMessage="1" prompt="Enter the Advance Amount for this request" sqref="B6:B30" xr:uid="{00000000-0002-0000-0700-000002000000}"/>
  </dataValidations>
  <pageMargins left="0.7" right="0.7" top="0.75" bottom="0.75" header="0.3" footer="0.3"/>
  <pageSetup scale="4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I27"/>
  <sheetViews>
    <sheetView zoomScaleNormal="100" workbookViewId="0">
      <selection activeCell="C8" sqref="C8"/>
    </sheetView>
  </sheetViews>
  <sheetFormatPr defaultColWidth="9.140625" defaultRowHeight="18" x14ac:dyDescent="0.25"/>
  <cols>
    <col min="1" max="1" width="42" style="2" customWidth="1"/>
    <col min="2" max="2" width="18.28515625" style="2" customWidth="1"/>
    <col min="3" max="7" width="25.7109375" style="2" customWidth="1"/>
    <col min="8" max="8" width="6" style="2" customWidth="1"/>
    <col min="9" max="16384" width="9.140625" style="2"/>
  </cols>
  <sheetData>
    <row r="1" spans="1:9" ht="24.75" customHeight="1" x14ac:dyDescent="0.25">
      <c r="A1" s="36" t="s">
        <v>101</v>
      </c>
      <c r="B1" s="37"/>
      <c r="C1" s="37"/>
      <c r="D1" s="37"/>
      <c r="E1" s="37"/>
      <c r="F1" s="37"/>
      <c r="G1" s="38"/>
      <c r="I1" s="13" t="s">
        <v>43</v>
      </c>
    </row>
    <row r="2" spans="1:9" ht="24.75" customHeight="1" x14ac:dyDescent="0.25">
      <c r="A2" s="39">
        <f>'Payment Request FORM'!$A$2</f>
        <v>0</v>
      </c>
      <c r="B2" s="240"/>
      <c r="C2" s="33"/>
      <c r="D2" s="33"/>
      <c r="E2" s="33"/>
      <c r="F2" s="32"/>
      <c r="G2" s="34"/>
      <c r="I2" s="13" t="s">
        <v>44</v>
      </c>
    </row>
    <row r="3" spans="1:9" ht="24.75" customHeight="1" thickBot="1" x14ac:dyDescent="0.45">
      <c r="A3" s="242">
        <f>'Payment Request FORM'!$B$4</f>
        <v>0</v>
      </c>
      <c r="B3" s="241"/>
      <c r="C3" s="33"/>
      <c r="D3" s="33"/>
      <c r="E3" s="33"/>
      <c r="F3" s="32"/>
      <c r="G3" s="34"/>
      <c r="I3" s="13" t="s">
        <v>45</v>
      </c>
    </row>
    <row r="4" spans="1:9" ht="27.75" customHeight="1" x14ac:dyDescent="0.25">
      <c r="A4" s="274"/>
      <c r="B4" s="53"/>
      <c r="C4" s="276" t="s">
        <v>30</v>
      </c>
      <c r="D4" s="276"/>
      <c r="E4" s="276"/>
      <c r="F4" s="54"/>
      <c r="G4" s="80"/>
    </row>
    <row r="5" spans="1:9" ht="36.75" customHeight="1" x14ac:dyDescent="0.25">
      <c r="A5" s="243"/>
      <c r="B5" s="279" t="s">
        <v>138</v>
      </c>
      <c r="C5" s="244" t="s">
        <v>93</v>
      </c>
      <c r="D5" s="244" t="s">
        <v>46</v>
      </c>
      <c r="E5" s="244"/>
      <c r="F5" s="130"/>
      <c r="G5" s="81" t="s">
        <v>42</v>
      </c>
    </row>
    <row r="6" spans="1:9" ht="18.75" thickBot="1" x14ac:dyDescent="0.3">
      <c r="A6" s="275" t="s">
        <v>4</v>
      </c>
      <c r="B6" s="280" t="s">
        <v>139</v>
      </c>
      <c r="C6" s="277">
        <f>Specs!B5</f>
        <v>0</v>
      </c>
      <c r="D6" s="277" t="s">
        <v>47</v>
      </c>
      <c r="E6" s="277"/>
      <c r="F6" s="132"/>
      <c r="G6" s="82"/>
      <c r="I6" s="13"/>
    </row>
    <row r="7" spans="1:9" ht="27.75" customHeight="1" thickBot="1" x14ac:dyDescent="0.3">
      <c r="A7" s="136" t="s">
        <v>226</v>
      </c>
      <c r="B7" s="278"/>
      <c r="C7" s="137">
        <v>35000</v>
      </c>
      <c r="D7" s="137"/>
      <c r="E7" s="149"/>
      <c r="F7" s="125"/>
      <c r="G7" s="127">
        <f t="shared" ref="G7:G25" si="0">IF(ISBLANK(F7),C7,F7)</f>
        <v>35000</v>
      </c>
    </row>
    <row r="8" spans="1:9" ht="27.75" customHeight="1" thickBot="1" x14ac:dyDescent="0.3">
      <c r="A8" s="139"/>
      <c r="B8" s="139"/>
      <c r="C8" s="137"/>
      <c r="D8" s="137"/>
      <c r="E8" s="149"/>
      <c r="F8" s="125"/>
      <c r="G8" s="127">
        <f t="shared" si="0"/>
        <v>0</v>
      </c>
      <c r="I8" s="13"/>
    </row>
    <row r="9" spans="1:9" ht="27.75" customHeight="1" thickBot="1" x14ac:dyDescent="0.3">
      <c r="A9" s="139"/>
      <c r="B9" s="139"/>
      <c r="C9" s="137"/>
      <c r="D9" s="137"/>
      <c r="E9" s="149"/>
      <c r="F9" s="125"/>
      <c r="G9" s="127">
        <f t="shared" si="0"/>
        <v>0</v>
      </c>
    </row>
    <row r="10" spans="1:9" ht="27.75" customHeight="1" thickBot="1" x14ac:dyDescent="0.3">
      <c r="A10" s="139"/>
      <c r="B10" s="139"/>
      <c r="C10" s="137"/>
      <c r="D10" s="137"/>
      <c r="E10" s="149"/>
      <c r="F10" s="125"/>
      <c r="G10" s="127">
        <f t="shared" si="0"/>
        <v>0</v>
      </c>
    </row>
    <row r="11" spans="1:9" ht="27.75" customHeight="1" thickBot="1" x14ac:dyDescent="0.3">
      <c r="A11" s="139"/>
      <c r="B11" s="139"/>
      <c r="C11" s="137"/>
      <c r="D11" s="137"/>
      <c r="E11" s="149"/>
      <c r="F11" s="125"/>
      <c r="G11" s="127">
        <f t="shared" si="0"/>
        <v>0</v>
      </c>
    </row>
    <row r="12" spans="1:9" ht="27.75" customHeight="1" thickBot="1" x14ac:dyDescent="0.3">
      <c r="A12" s="139"/>
      <c r="B12" s="139"/>
      <c r="C12" s="137"/>
      <c r="D12" s="137"/>
      <c r="E12" s="149"/>
      <c r="F12" s="125"/>
      <c r="G12" s="127">
        <f t="shared" si="0"/>
        <v>0</v>
      </c>
    </row>
    <row r="13" spans="1:9" ht="27.75" customHeight="1" thickBot="1" x14ac:dyDescent="0.3">
      <c r="A13" s="139"/>
      <c r="B13" s="139"/>
      <c r="C13" s="137"/>
      <c r="D13" s="137"/>
      <c r="E13" s="149"/>
      <c r="F13" s="125"/>
      <c r="G13" s="127">
        <f t="shared" si="0"/>
        <v>0</v>
      </c>
    </row>
    <row r="14" spans="1:9" ht="27.75" customHeight="1" thickBot="1" x14ac:dyDescent="0.3">
      <c r="A14" s="139"/>
      <c r="B14" s="139"/>
      <c r="C14" s="137"/>
      <c r="D14" s="137"/>
      <c r="E14" s="149"/>
      <c r="F14" s="125"/>
      <c r="G14" s="127">
        <f t="shared" si="0"/>
        <v>0</v>
      </c>
    </row>
    <row r="15" spans="1:9" ht="27.75" customHeight="1" thickBot="1" x14ac:dyDescent="0.3">
      <c r="A15" s="139"/>
      <c r="B15" s="139"/>
      <c r="C15" s="137"/>
      <c r="D15" s="137"/>
      <c r="E15" s="149"/>
      <c r="F15" s="125"/>
      <c r="G15" s="127">
        <f t="shared" si="0"/>
        <v>0</v>
      </c>
    </row>
    <row r="16" spans="1:9" ht="27.75" customHeight="1" thickBot="1" x14ac:dyDescent="0.3">
      <c r="A16" s="139"/>
      <c r="B16" s="139"/>
      <c r="C16" s="137"/>
      <c r="D16" s="137"/>
      <c r="E16" s="149"/>
      <c r="F16" s="125"/>
      <c r="G16" s="127">
        <f t="shared" si="0"/>
        <v>0</v>
      </c>
    </row>
    <row r="17" spans="1:7" ht="27.75" customHeight="1" thickBot="1" x14ac:dyDescent="0.3">
      <c r="A17" s="126"/>
      <c r="B17" s="126"/>
      <c r="C17" s="124"/>
      <c r="D17" s="124"/>
      <c r="E17" s="150"/>
      <c r="F17" s="125"/>
      <c r="G17" s="127">
        <f t="shared" si="0"/>
        <v>0</v>
      </c>
    </row>
    <row r="18" spans="1:7" ht="27.75" customHeight="1" thickBot="1" x14ac:dyDescent="0.3">
      <c r="A18" s="123"/>
      <c r="B18" s="123"/>
      <c r="C18" s="124"/>
      <c r="D18" s="124"/>
      <c r="E18" s="150"/>
      <c r="F18" s="125"/>
      <c r="G18" s="127">
        <f t="shared" si="0"/>
        <v>0</v>
      </c>
    </row>
    <row r="19" spans="1:7" ht="27.75" customHeight="1" thickBot="1" x14ac:dyDescent="0.3">
      <c r="A19" s="123"/>
      <c r="B19" s="123"/>
      <c r="C19" s="124"/>
      <c r="D19" s="124"/>
      <c r="E19" s="150"/>
      <c r="F19" s="125"/>
      <c r="G19" s="127">
        <f t="shared" si="0"/>
        <v>0</v>
      </c>
    </row>
    <row r="20" spans="1:7" ht="27.75" customHeight="1" thickBot="1" x14ac:dyDescent="0.3">
      <c r="A20" s="123"/>
      <c r="B20" s="123"/>
      <c r="C20" s="124"/>
      <c r="D20" s="124"/>
      <c r="E20" s="150"/>
      <c r="F20" s="125"/>
      <c r="G20" s="127">
        <f t="shared" si="0"/>
        <v>0</v>
      </c>
    </row>
    <row r="21" spans="1:7" ht="27.75" customHeight="1" thickBot="1" x14ac:dyDescent="0.3">
      <c r="A21" s="123"/>
      <c r="B21" s="123"/>
      <c r="C21" s="124"/>
      <c r="D21" s="124"/>
      <c r="E21" s="150"/>
      <c r="F21" s="125"/>
      <c r="G21" s="127">
        <f t="shared" si="0"/>
        <v>0</v>
      </c>
    </row>
    <row r="22" spans="1:7" ht="27.75" customHeight="1" thickBot="1" x14ac:dyDescent="0.3">
      <c r="A22" s="123"/>
      <c r="B22" s="123"/>
      <c r="C22" s="124"/>
      <c r="D22" s="124"/>
      <c r="E22" s="150"/>
      <c r="F22" s="125"/>
      <c r="G22" s="127">
        <f t="shared" si="0"/>
        <v>0</v>
      </c>
    </row>
    <row r="23" spans="1:7" ht="27.75" customHeight="1" thickBot="1" x14ac:dyDescent="0.3">
      <c r="A23" s="123"/>
      <c r="B23" s="123"/>
      <c r="C23" s="124"/>
      <c r="D23" s="124"/>
      <c r="E23" s="150"/>
      <c r="F23" s="125"/>
      <c r="G23" s="127">
        <f t="shared" si="0"/>
        <v>0</v>
      </c>
    </row>
    <row r="24" spans="1:7" ht="27.75" customHeight="1" thickBot="1" x14ac:dyDescent="0.3">
      <c r="A24" s="123"/>
      <c r="B24" s="123"/>
      <c r="C24" s="124"/>
      <c r="D24" s="124"/>
      <c r="E24" s="150"/>
      <c r="F24" s="125"/>
      <c r="G24" s="127">
        <f t="shared" si="0"/>
        <v>0</v>
      </c>
    </row>
    <row r="25" spans="1:7" ht="27.75" customHeight="1" thickBot="1" x14ac:dyDescent="0.3">
      <c r="A25" s="123"/>
      <c r="B25" s="123"/>
      <c r="C25" s="124"/>
      <c r="D25" s="124"/>
      <c r="E25" s="150"/>
      <c r="F25" s="125"/>
      <c r="G25" s="127">
        <f t="shared" si="0"/>
        <v>0</v>
      </c>
    </row>
    <row r="26" spans="1:7" ht="13.5" customHeight="1" thickBot="1" x14ac:dyDescent="0.3">
      <c r="A26" s="76"/>
      <c r="B26" s="76"/>
      <c r="C26" s="77"/>
      <c r="D26" s="77"/>
      <c r="E26" s="151"/>
      <c r="F26" s="78"/>
      <c r="G26" s="79"/>
    </row>
    <row r="27" spans="1:7" ht="27.75" customHeight="1" thickBot="1" x14ac:dyDescent="0.35">
      <c r="A27" s="48" t="s">
        <v>32</v>
      </c>
      <c r="B27" s="48"/>
      <c r="C27" s="49">
        <f t="shared" ref="C27:G27" si="1">SUM(C7:C26)</f>
        <v>35000</v>
      </c>
      <c r="D27" s="49">
        <f t="shared" si="1"/>
        <v>0</v>
      </c>
      <c r="E27" s="51">
        <f t="shared" si="1"/>
        <v>0</v>
      </c>
      <c r="F27" s="51">
        <f t="shared" si="1"/>
        <v>0</v>
      </c>
      <c r="G27" s="52">
        <f t="shared" si="1"/>
        <v>35000</v>
      </c>
    </row>
  </sheetData>
  <phoneticPr fontId="18" type="noConversion"/>
  <dataValidations xWindow="149" yWindow="524" count="2">
    <dataValidation type="list" allowBlank="1" showInputMessage="1" showErrorMessage="1" sqref="A7:A25" xr:uid="{00000000-0002-0000-0800-000000000000}">
      <formula1>BudgetCategories</formula1>
    </dataValidation>
    <dataValidation allowBlank="1" showErrorMessage="1" sqref="B7:B25" xr:uid="{00000000-0002-0000-0800-000001000000}"/>
  </dataValidations>
  <printOptions horizontalCentered="1"/>
  <pageMargins left="0.25" right="0.25" top="0.75" bottom="0.75" header="0.3" footer="0.3"/>
  <pageSetup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41</vt:i4>
      </vt:variant>
    </vt:vector>
  </HeadingPairs>
  <TitlesOfParts>
    <vt:vector size="56" baseType="lpstr">
      <vt:lpstr>Specs</vt:lpstr>
      <vt:lpstr>Payment Request FORM</vt:lpstr>
      <vt:lpstr>Invoice Ledger</vt:lpstr>
      <vt:lpstr>Task Ledger</vt:lpstr>
      <vt:lpstr>Inkind Expenses</vt:lpstr>
      <vt:lpstr>Disallowed Invoices</vt:lpstr>
      <vt:lpstr>Proof of Payment</vt:lpstr>
      <vt:lpstr>Payment Request Summary</vt:lpstr>
      <vt:lpstr>EXPENSE BUDGET</vt:lpstr>
      <vt:lpstr>TASK BUDGET</vt:lpstr>
      <vt:lpstr>Payment Checklist</vt:lpstr>
      <vt:lpstr>Letty's Checklist</vt:lpstr>
      <vt:lpstr>Budget Drop Downs</vt:lpstr>
      <vt:lpstr>Contract Type Drop Downs</vt:lpstr>
      <vt:lpstr>Required Documentation</vt:lpstr>
      <vt:lpstr>Specs!ApprovedExpenseAmount</vt:lpstr>
      <vt:lpstr>Specs!BudgetCategories</vt:lpstr>
      <vt:lpstr>BudgetCategories</vt:lpstr>
      <vt:lpstr>CertifiedAmount</vt:lpstr>
      <vt:lpstr>ContractTypes</vt:lpstr>
      <vt:lpstr>ExpenseApprovedAmount</vt:lpstr>
      <vt:lpstr>Specs!ExpenseBudgetSummary</vt:lpstr>
      <vt:lpstr>ExpenseBudgetSummary</vt:lpstr>
      <vt:lpstr>Specs!FederalShare</vt:lpstr>
      <vt:lpstr>FederalShare</vt:lpstr>
      <vt:lpstr>Specs!InvoicePaymentRequestNumber</vt:lpstr>
      <vt:lpstr>InvoicePaymentRequestNumber</vt:lpstr>
      <vt:lpstr>LocalCash</vt:lpstr>
      <vt:lpstr>LocalInKind</vt:lpstr>
      <vt:lpstr>LocalInkindPercent</vt:lpstr>
      <vt:lpstr>LocalShare</vt:lpstr>
      <vt:lpstr>LocalSharePercent</vt:lpstr>
      <vt:lpstr>Specs!PaymentReport</vt:lpstr>
      <vt:lpstr>PaymentReport</vt:lpstr>
      <vt:lpstr>'EXPENSE BUDGET'!Print_Area</vt:lpstr>
      <vt:lpstr>'Invoice Ledger'!Print_Area</vt:lpstr>
      <vt:lpstr>'Payment Request FORM'!Print_Area</vt:lpstr>
      <vt:lpstr>'Payment Request Summary'!Print_Area</vt:lpstr>
      <vt:lpstr>Specs!Print_Area</vt:lpstr>
      <vt:lpstr>'TASK BUDGET'!Print_Area</vt:lpstr>
      <vt:lpstr>'Task Ledger'!Print_Area</vt:lpstr>
      <vt:lpstr>'Disallowed Invoices'!Print_Titles</vt:lpstr>
      <vt:lpstr>'Invoice Ledger'!Print_Titles</vt:lpstr>
      <vt:lpstr>'Task Ledger'!Print_Titles</vt:lpstr>
      <vt:lpstr>Specs!RequestedAmount</vt:lpstr>
      <vt:lpstr>RequestedAmount</vt:lpstr>
      <vt:lpstr>RequiredDocuments</vt:lpstr>
      <vt:lpstr>Retainage</vt:lpstr>
      <vt:lpstr>RetainagePercent</vt:lpstr>
      <vt:lpstr>Specs!StateShare</vt:lpstr>
      <vt:lpstr>StateShare</vt:lpstr>
      <vt:lpstr>TaskApprovedAmount</vt:lpstr>
      <vt:lpstr>TaskBudgetSummary</vt:lpstr>
      <vt:lpstr>TaskNumberSummary</vt:lpstr>
      <vt:lpstr>TWDBShare</vt:lpstr>
      <vt:lpstr>TWDBSharePercent</vt:lpstr>
    </vt:vector>
  </TitlesOfParts>
  <Company>Texas Water Development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TWDB</dc:creator>
  <cp:lastModifiedBy>Tressa Olsen</cp:lastModifiedBy>
  <cp:lastPrinted>2022-04-15T17:04:18Z</cp:lastPrinted>
  <dcterms:created xsi:type="dcterms:W3CDTF">2009-07-24T20:13:50Z</dcterms:created>
  <dcterms:modified xsi:type="dcterms:W3CDTF">2025-01-06T20:20:14Z</dcterms:modified>
</cp:coreProperties>
</file>