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twdb.sharepoint.com/teams/Team-WSC-FSCA-GrantCoordination/Shared Documents/Applications/FY 2023 FMA Application Cycle/Application Review Tools/DRAFT CHECKLISTS/"/>
    </mc:Choice>
  </mc:AlternateContent>
  <xr:revisionPtr revIDLastSave="14" documentId="8_{12052732-D766-45DF-A78A-ED3E87E22846}" xr6:coauthVersionLast="47" xr6:coauthVersionMax="47" xr10:uidLastSave="{66DFCADF-A64E-4CEC-82E5-3C6A68AF5907}"/>
  <bookViews>
    <workbookView xWindow="-120" yWindow="-120" windowWidth="20730" windowHeight="11310" xr2:uid="{00000000-000D-0000-FFFF-FFFF00000000}"/>
  </bookViews>
  <sheets>
    <sheet name="Property Address" sheetId="1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5" l="1"/>
  <c r="D2" i="15"/>
  <c r="D3" i="15"/>
  <c r="D15" i="15"/>
  <c r="D13" i="15"/>
  <c r="B10" i="15"/>
  <c r="C9" i="15"/>
  <c r="B8" i="15"/>
  <c r="C7" i="15"/>
  <c r="B7" i="15"/>
  <c r="B11" i="15" s="1"/>
  <c r="D6" i="15"/>
  <c r="D5" i="15"/>
  <c r="D4" i="15"/>
  <c r="B14" i="15" l="1"/>
  <c r="B13" i="15"/>
  <c r="B15" i="15"/>
</calcChain>
</file>

<file path=xl/sharedStrings.xml><?xml version="1.0" encoding="utf-8"?>
<sst xmlns="http://schemas.openxmlformats.org/spreadsheetml/2006/main" count="17" uniqueCount="17">
  <si>
    <t>Claim Building</t>
  </si>
  <si>
    <t>Claim Contents</t>
  </si>
  <si>
    <t>Summary-SRL</t>
  </si>
  <si>
    <t>Claim 1</t>
  </si>
  <si>
    <t>Claim 2</t>
  </si>
  <si>
    <t>Claim 3</t>
  </si>
  <si>
    <t>Claim 4</t>
  </si>
  <si>
    <t>Claim 5</t>
  </si>
  <si>
    <t>Total Claims</t>
  </si>
  <si>
    <t>Average</t>
  </si>
  <si>
    <t>Home Value</t>
  </si>
  <si>
    <t>25% of home</t>
  </si>
  <si>
    <t>Cumulative Claims</t>
  </si>
  <si>
    <t>Total # of Qualifing SRL Claims</t>
  </si>
  <si>
    <t>RL?</t>
  </si>
  <si>
    <t>SRL i?</t>
  </si>
  <si>
    <t>SRL ii?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</si>
</sst>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55555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rgb="FF5D5D5D"/>
      </left>
      <right style="medium">
        <color rgb="FF5D5D5D"/>
      </right>
      <top style="medium">
        <color rgb="FF5D5D5D"/>
      </top>
      <bottom style="medium">
        <color rgb="FF5D5D5D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</cellStyleXfs>
  <cellXfs count="18">
    <xf numFmtId="0" fontId="0" fillId="0" borderId="0" xfId="0"/>
    <xf numFmtId="44" fontId="0" fillId="0" borderId="0" xfId="1" applyFont="1"/>
    <xf numFmtId="44" fontId="2" fillId="2" borderId="1" xfId="2" applyNumberFormat="1"/>
    <xf numFmtId="44" fontId="3" fillId="3" borderId="1" xfId="3" applyNumberFormat="1"/>
    <xf numFmtId="0" fontId="5" fillId="0" borderId="0" xfId="0" applyFont="1"/>
    <xf numFmtId="44" fontId="6" fillId="4" borderId="2" xfId="4" applyNumberFormat="1" applyFont="1" applyAlignment="1">
      <alignment horizontal="center"/>
    </xf>
    <xf numFmtId="0" fontId="5" fillId="0" borderId="0" xfId="0" applyFont="1" applyAlignment="1">
      <alignment wrapText="1"/>
    </xf>
    <xf numFmtId="44" fontId="2" fillId="2" borderId="4" xfId="2" applyNumberFormat="1" applyBorder="1"/>
    <xf numFmtId="0" fontId="4" fillId="5" borderId="3" xfId="0" applyFont="1" applyFill="1" applyBorder="1"/>
    <xf numFmtId="0" fontId="4" fillId="5" borderId="3" xfId="0" applyFont="1" applyFill="1" applyBorder="1" applyAlignment="1">
      <alignment vertical="center" wrapText="1"/>
    </xf>
    <xf numFmtId="44" fontId="5" fillId="0" borderId="0" xfId="1" applyFont="1" applyAlignment="1">
      <alignment horizontal="right" wrapText="1"/>
    </xf>
    <xf numFmtId="0" fontId="0" fillId="5" borderId="0" xfId="0" applyFill="1"/>
    <xf numFmtId="44" fontId="5" fillId="0" borderId="0" xfId="1" applyFont="1"/>
    <xf numFmtId="0" fontId="5" fillId="0" borderId="0" xfId="0" applyFont="1" applyAlignment="1">
      <alignment horizontal="right"/>
    </xf>
    <xf numFmtId="0" fontId="4" fillId="5" borderId="0" xfId="0" applyFont="1" applyFill="1"/>
    <xf numFmtId="44" fontId="7" fillId="3" borderId="1" xfId="3" applyNumberFormat="1" applyFont="1" applyAlignment="1">
      <alignment wrapText="1"/>
    </xf>
    <xf numFmtId="6" fontId="8" fillId="6" borderId="5" xfId="0" applyNumberFormat="1" applyFont="1" applyFill="1" applyBorder="1" applyAlignment="1">
      <alignment horizontal="right" vertical="top" wrapText="1"/>
    </xf>
    <xf numFmtId="8" fontId="0" fillId="0" borderId="0" xfId="0" applyNumberFormat="1"/>
  </cellXfs>
  <cellStyles count="5">
    <cellStyle name="Calculation" xfId="3" builtinId="22"/>
    <cellStyle name="Check Cell" xfId="4" builtinId="23"/>
    <cellStyle name="Currency" xfId="1" builtinId="4"/>
    <cellStyle name="Input" xfId="2" builtinId="20"/>
    <cellStyle name="Normal" xfId="0" builtinId="0"/>
  </cellStyles>
  <dxfs count="3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0000"/>
      <color rgb="FFFF505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213360</xdr:colOff>
      <xdr:row>3</xdr:row>
      <xdr:rowOff>60839</xdr:rowOff>
    </xdr:from>
    <xdr:to>
      <xdr:col>16</xdr:col>
      <xdr:colOff>475104</xdr:colOff>
      <xdr:row>14</xdr:row>
      <xdr:rowOff>164131</xdr:rowOff>
    </xdr:to>
    <xdr:pic>
      <xdr:nvPicPr>
        <xdr:cNvPr id="2" name="Picture 1" descr="Screen Clipping">
          <a:extLst>
            <a:ext uri="{FF2B5EF4-FFF2-40B4-BE49-F238E27FC236}">
              <a16:creationId xmlns:a16="http://schemas.microsoft.com/office/drawing/2014/main" id="{02B6B820-C84F-45F2-941E-98F53C7DF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4885" y="632339"/>
          <a:ext cx="7643619" cy="4397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8654D-E32B-40D7-9285-01950CD2FDE3}">
  <dimension ref="A1:D16"/>
  <sheetViews>
    <sheetView tabSelected="1" zoomScale="110" zoomScaleNormal="110" workbookViewId="0">
      <selection activeCell="B9" sqref="B9"/>
    </sheetView>
  </sheetViews>
  <sheetFormatPr defaultRowHeight="15" x14ac:dyDescent="0.25"/>
  <cols>
    <col min="1" max="1" width="12.42578125" style="4" bestFit="1" customWidth="1"/>
    <col min="2" max="3" width="20.140625" style="1" customWidth="1"/>
    <col min="4" max="4" width="16" customWidth="1"/>
    <col min="6" max="6" width="10.140625" bestFit="1" customWidth="1"/>
  </cols>
  <sheetData>
    <row r="1" spans="1:4" x14ac:dyDescent="0.25">
      <c r="B1" s="12" t="s">
        <v>0</v>
      </c>
      <c r="C1" s="12" t="s">
        <v>1</v>
      </c>
      <c r="D1" s="4" t="s">
        <v>2</v>
      </c>
    </row>
    <row r="2" spans="1:4" x14ac:dyDescent="0.25">
      <c r="A2" s="4" t="s">
        <v>3</v>
      </c>
      <c r="B2" s="17"/>
      <c r="C2" s="17"/>
      <c r="D2" s="8" t="str">
        <f>IF((B2+C2)&gt;5000, "Qualifying Claim", "Non Qualifying")</f>
        <v>Non Qualifying</v>
      </c>
    </row>
    <row r="3" spans="1:4" x14ac:dyDescent="0.25">
      <c r="A3" s="4" t="s">
        <v>4</v>
      </c>
      <c r="B3" s="17"/>
      <c r="C3" s="17"/>
      <c r="D3" s="8" t="str">
        <f>IF((B3+C3)&gt;5000, "Qualifying Claim", "Non Qualifying")</f>
        <v>Non Qualifying</v>
      </c>
    </row>
    <row r="4" spans="1:4" x14ac:dyDescent="0.25">
      <c r="A4" s="4" t="s">
        <v>5</v>
      </c>
      <c r="B4" s="17"/>
      <c r="C4" s="17"/>
      <c r="D4" s="8" t="str">
        <f>IF((B4+C4)&gt;5000, "Qualifying Claim", "Non Qualifying")</f>
        <v>Non Qualifying</v>
      </c>
    </row>
    <row r="5" spans="1:4" x14ac:dyDescent="0.25">
      <c r="A5" s="4" t="s">
        <v>6</v>
      </c>
      <c r="B5" s="17"/>
      <c r="C5" s="17"/>
      <c r="D5" s="8" t="str">
        <f>IF((B5+C5)&gt;5000, "Qualifying Claim", "Non Qualifying")</f>
        <v>Non Qualifying</v>
      </c>
    </row>
    <row r="6" spans="1:4" x14ac:dyDescent="0.25">
      <c r="A6" s="4" t="s">
        <v>7</v>
      </c>
      <c r="B6" s="2"/>
      <c r="C6" s="7"/>
      <c r="D6" s="8" t="str">
        <f>IF((B6+C6)&gt;5000, "Qualifying Claim", "Non Qualifying")</f>
        <v>Non Qualifying</v>
      </c>
    </row>
    <row r="7" spans="1:4" x14ac:dyDescent="0.25">
      <c r="A7" s="4" t="s">
        <v>8</v>
      </c>
      <c r="B7" s="3">
        <f>SUM(B2:B6)</f>
        <v>0</v>
      </c>
      <c r="C7" s="3">
        <f>SUM(C2:C6)</f>
        <v>0</v>
      </c>
      <c r="D7" s="14"/>
    </row>
    <row r="8" spans="1:4" ht="15.75" thickBot="1" x14ac:dyDescent="0.3">
      <c r="A8" s="4" t="s">
        <v>9</v>
      </c>
      <c r="B8" s="3" t="e">
        <f>AVERAGE(B2:B6)</f>
        <v>#DIV/0!</v>
      </c>
      <c r="C8" s="3"/>
      <c r="D8" s="11"/>
    </row>
    <row r="9" spans="1:4" ht="15.75" thickBot="1" x14ac:dyDescent="0.3">
      <c r="A9" s="4" t="s">
        <v>10</v>
      </c>
      <c r="B9" s="16">
        <v>100000</v>
      </c>
      <c r="C9" s="15" t="str">
        <f>IF(ISBLANK(B9), "MUST ENTER HOME VALUE TO VALIDATE RESULTS", "")</f>
        <v/>
      </c>
      <c r="D9" s="11"/>
    </row>
    <row r="10" spans="1:4" x14ac:dyDescent="0.25">
      <c r="A10" s="4" t="s">
        <v>11</v>
      </c>
      <c r="B10" s="3">
        <f>B9*0.25</f>
        <v>25000</v>
      </c>
      <c r="C10" s="3"/>
      <c r="D10" s="11"/>
    </row>
    <row r="11" spans="1:4" ht="30" x14ac:dyDescent="0.25">
      <c r="A11" s="6" t="s">
        <v>12</v>
      </c>
      <c r="B11" s="3">
        <f>SUM(B7+C7)</f>
        <v>0</v>
      </c>
      <c r="C11" s="3"/>
      <c r="D11" s="11"/>
    </row>
    <row r="12" spans="1:4" ht="45.75" thickBot="1" x14ac:dyDescent="0.3">
      <c r="A12" s="10" t="s">
        <v>13</v>
      </c>
      <c r="B12" s="3"/>
      <c r="C12" s="3"/>
      <c r="D12" s="9">
        <f>COUNTIF(D2:D6, "Qualifying Claim")</f>
        <v>0</v>
      </c>
    </row>
    <row r="13" spans="1:4" ht="63" thickTop="1" thickBot="1" x14ac:dyDescent="0.95">
      <c r="A13" s="13" t="s">
        <v>14</v>
      </c>
      <c r="B13" s="5" t="e">
        <f>IF(AND(B8&gt;=B10,D13="Have Met Min # of Claims for RL"), "RL", "NO")</f>
        <v>#DIV/0!</v>
      </c>
      <c r="D13" s="9" t="str">
        <f>IF(AND(B2&gt;0, B3&gt;0), "Have Met Min # of Claims for RL", "Have not Met Min # of Claims for RL")</f>
        <v>Have not Met Min # of Claims for RL</v>
      </c>
    </row>
    <row r="14" spans="1:4" ht="63" thickTop="1" thickBot="1" x14ac:dyDescent="0.95">
      <c r="A14" s="13" t="s">
        <v>15</v>
      </c>
      <c r="B14" s="5" t="str">
        <f>IF(AND(B11&gt;20000, D12&gt;=4),"SRL", "NO")</f>
        <v>NO</v>
      </c>
    </row>
    <row r="15" spans="1:4" ht="63" thickTop="1" thickBot="1" x14ac:dyDescent="0.95">
      <c r="A15" s="13" t="s">
        <v>16</v>
      </c>
      <c r="B15" s="5" t="str">
        <f>IF(AND(D15="Have Met Min # of Claims Under SRL bii", B7&gt;B9),"SRL", "NO")</f>
        <v>NO</v>
      </c>
      <c r="D15" s="9" t="str">
        <f>IF(AND(B2&gt;0, B3&gt;0), "Have Met Min # of Claims Under SRL bii", "Have not Met Min # of Claims Under SRL bii")</f>
        <v>Have not Met Min # of Claims Under SRL bii</v>
      </c>
    </row>
    <row r="16" spans="1:4" ht="15.75" thickTop="1" x14ac:dyDescent="0.25"/>
  </sheetData>
  <conditionalFormatting sqref="B13">
    <cfRule type="containsText" dxfId="2" priority="3" operator="containsText" text="RL">
      <formula>NOT(ISERROR(SEARCH("RL",B13)))</formula>
    </cfRule>
  </conditionalFormatting>
  <conditionalFormatting sqref="B13:B15">
    <cfRule type="containsText" dxfId="1" priority="2" operator="containsText" text="NO">
      <formula>NOT(ISERROR(SEARCH("NO",B13)))</formula>
    </cfRule>
  </conditionalFormatting>
  <conditionalFormatting sqref="B14:B15">
    <cfRule type="containsText" dxfId="0" priority="1" operator="containsText" text="SRL">
      <formula>NOT(ISERROR(SEARCH("SRL",B14)))</formula>
    </cfRule>
  </conditionalFormatting>
  <dataValidations count="1">
    <dataValidation allowBlank="1" showInputMessage="1" showErrorMessage="1" promptTitle="INFO" prompt="This Formula only works if list the claims starting with &quot;Claim 1&quot;" sqref="D13" xr:uid="{161414CE-6479-4487-B573-D9DC495CE815}"/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77F08485AE6C4286265BC04C739455" ma:contentTypeVersion="16" ma:contentTypeDescription="Create a new document." ma:contentTypeScope="" ma:versionID="505309f125c8b92bcc5a2a25be64a9ce">
  <xsd:schema xmlns:xsd="http://www.w3.org/2001/XMLSchema" xmlns:xs="http://www.w3.org/2001/XMLSchema" xmlns:p="http://schemas.microsoft.com/office/2006/metadata/properties" xmlns:ns2="c928e643-0375-4c72-8319-df545351b2b6" xmlns:ns3="991d1204-f5c3-4928-b26b-8cfac35b34e6" targetNamespace="http://schemas.microsoft.com/office/2006/metadata/properties" ma:root="true" ma:fieldsID="7b86748a558db7ff1387e3b6c516ef7c" ns2:_="" ns3:_="">
    <xsd:import namespace="c928e643-0375-4c72-8319-df545351b2b6"/>
    <xsd:import namespace="991d1204-f5c3-4928-b26b-8cfac35b34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28e643-0375-4c72-8319-df545351b2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cb7db59-3a4e-4cba-8974-8d39196031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d1204-f5c3-4928-b26b-8cfac35b34e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dba2490-d969-46dd-9cb5-d00255a9ac0f}" ma:internalName="TaxCatchAll" ma:showField="CatchAllData" ma:web="991d1204-f5c3-4928-b26b-8cfac35b34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28e643-0375-4c72-8319-df545351b2b6">
      <Terms xmlns="http://schemas.microsoft.com/office/infopath/2007/PartnerControls"/>
    </lcf76f155ced4ddcb4097134ff3c332f>
    <TaxCatchAll xmlns="991d1204-f5c3-4928-b26b-8cfac35b34e6" xsi:nil="true"/>
  </documentManagement>
</p:properties>
</file>

<file path=customXml/itemProps1.xml><?xml version="1.0" encoding="utf-8"?>
<ds:datastoreItem xmlns:ds="http://schemas.openxmlformats.org/officeDocument/2006/customXml" ds:itemID="{6151F5C5-E14E-4BF7-9B37-354AFE6BA3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A53F0-6347-4597-A966-D93089A7F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28e643-0375-4c72-8319-df545351b2b6"/>
    <ds:schemaRef ds:uri="991d1204-f5c3-4928-b26b-8cfac35b34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9EAF76-5281-469B-8A59-6A121108E2CC}">
  <ds:schemaRefs>
    <ds:schemaRef ds:uri="c928e643-0375-4c72-8319-df545351b2b6"/>
    <ds:schemaRef ds:uri="http://purl.org/dc/terms/"/>
    <ds:schemaRef ds:uri="http://schemas.openxmlformats.org/package/2006/metadata/core-properties"/>
    <ds:schemaRef ds:uri="991d1204-f5c3-4928-b26b-8cfac35b34e6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Property Address</vt:lpstr>
    </vt:vector>
  </TitlesOfParts>
  <Manager/>
  <Company>DHS/FEMA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Rozelle, Trey</dc:creator>
  <cp:keywords/>
  <dc:description/>
  <cp:lastModifiedBy>Marla Waters</cp:lastModifiedBy>
  <cp:revision/>
  <dcterms:created xsi:type="dcterms:W3CDTF">2016-06-21T14:00:03Z</dcterms:created>
  <dcterms:modified xsi:type="dcterms:W3CDTF">2023-10-17T16:52:10Z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610e7d-c579-4c6c-bcda-3d6fd21c1bb7_Enabled">
    <vt:lpwstr>True</vt:lpwstr>
  </property>
  <property fmtid="{D5CDD505-2E9C-101B-9397-08002B2CF9AE}" pid="3" name="MSIP_Label_30610e7d-c579-4c6c-bcda-3d6fd21c1bb7_SiteId">
    <vt:lpwstr>5ec1d8f0-cb62-4000-b327-8e63b0547048</vt:lpwstr>
  </property>
  <property fmtid="{D5CDD505-2E9C-101B-9397-08002B2CF9AE}" pid="4" name="MSIP_Label_30610e7d-c579-4c6c-bcda-3d6fd21c1bb7_Owner">
    <vt:lpwstr>Veronica.Villalobos-Pogue@arkansas.gov</vt:lpwstr>
  </property>
  <property fmtid="{D5CDD505-2E9C-101B-9397-08002B2CF9AE}" pid="5" name="MSIP_Label_30610e7d-c579-4c6c-bcda-3d6fd21c1bb7_SetDate">
    <vt:lpwstr>2019-10-08T16:29:12.0723886Z</vt:lpwstr>
  </property>
  <property fmtid="{D5CDD505-2E9C-101B-9397-08002B2CF9AE}" pid="6" name="MSIP_Label_30610e7d-c579-4c6c-bcda-3d6fd21c1bb7_Name">
    <vt:lpwstr>Unprotected</vt:lpwstr>
  </property>
  <property fmtid="{D5CDD505-2E9C-101B-9397-08002B2CF9AE}" pid="7" name="MSIP_Label_30610e7d-c579-4c6c-bcda-3d6fd21c1bb7_Application">
    <vt:lpwstr>Microsoft Azure Information Protection</vt:lpwstr>
  </property>
  <property fmtid="{D5CDD505-2E9C-101B-9397-08002B2CF9AE}" pid="8" name="MSIP_Label_30610e7d-c579-4c6c-bcda-3d6fd21c1bb7_Extended_MSFT_Method">
    <vt:lpwstr>Automatic</vt:lpwstr>
  </property>
  <property fmtid="{D5CDD505-2E9C-101B-9397-08002B2CF9AE}" pid="9" name="Sensitivity">
    <vt:lpwstr>Unprotected</vt:lpwstr>
  </property>
  <property fmtid="{D5CDD505-2E9C-101B-9397-08002B2CF9AE}" pid="10" name="ContentTypeId">
    <vt:lpwstr>0x010100EB77F08485AE6C4286265BC04C739455</vt:lpwstr>
  </property>
  <property fmtid="{D5CDD505-2E9C-101B-9397-08002B2CF9AE}" pid="11" name="MediaServiceImageTags">
    <vt:lpwstr/>
  </property>
</Properties>
</file>